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48691\Dropbox\Dydaktyka_Marzena\PLANY DYDAKTYCZNE ENERGETYKA\Kierunek Energetyka Jądrowa\"/>
    </mc:Choice>
  </mc:AlternateContent>
  <xr:revisionPtr revIDLastSave="0" documentId="8_{D1A12F10-B3AE-481B-B3EC-C3C136178E3B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PLAN" sheetId="1" r:id="rId1"/>
    <sheet name="Przedmioty_do_wyboru" sheetId="2" r:id="rId2"/>
    <sheet name="Arkusz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1" l="1"/>
  <c r="Q42" i="1"/>
  <c r="E41" i="1" l="1"/>
  <c r="F41" i="1"/>
  <c r="G41" i="1"/>
  <c r="H41" i="1"/>
  <c r="I41" i="1"/>
  <c r="J41" i="1"/>
  <c r="E40" i="1"/>
  <c r="F40" i="1"/>
  <c r="G40" i="1"/>
  <c r="H40" i="1"/>
  <c r="I40" i="1"/>
  <c r="J40" i="1"/>
  <c r="E39" i="1"/>
  <c r="F39" i="1"/>
  <c r="G39" i="1"/>
  <c r="H39" i="1"/>
  <c r="I39" i="1"/>
  <c r="J39" i="1"/>
  <c r="E38" i="1"/>
  <c r="F38" i="1"/>
  <c r="G38" i="1"/>
  <c r="H38" i="1"/>
  <c r="I38" i="1"/>
  <c r="J38" i="1"/>
  <c r="E37" i="1"/>
  <c r="F37" i="1"/>
  <c r="G37" i="1"/>
  <c r="H37" i="1"/>
  <c r="I37" i="1"/>
  <c r="J37" i="1"/>
  <c r="E36" i="1"/>
  <c r="F36" i="1"/>
  <c r="G36" i="1"/>
  <c r="H36" i="1"/>
  <c r="I36" i="1"/>
  <c r="J36" i="1"/>
  <c r="E35" i="1"/>
  <c r="F35" i="1"/>
  <c r="G35" i="1"/>
  <c r="H35" i="1"/>
  <c r="I35" i="1"/>
  <c r="J35" i="1"/>
  <c r="E34" i="1"/>
  <c r="F34" i="1"/>
  <c r="G34" i="1"/>
  <c r="H34" i="1"/>
  <c r="I34" i="1"/>
  <c r="J34" i="1"/>
  <c r="E33" i="1"/>
  <c r="F33" i="1"/>
  <c r="G33" i="1"/>
  <c r="H33" i="1"/>
  <c r="I33" i="1"/>
  <c r="J33" i="1"/>
  <c r="E32" i="1"/>
  <c r="F32" i="1"/>
  <c r="G32" i="1"/>
  <c r="H32" i="1"/>
  <c r="I32" i="1"/>
  <c r="J32" i="1"/>
  <c r="E31" i="1"/>
  <c r="F31" i="1"/>
  <c r="G31" i="1"/>
  <c r="H31" i="1"/>
  <c r="I31" i="1"/>
  <c r="J31" i="1"/>
  <c r="E30" i="1"/>
  <c r="F30" i="1"/>
  <c r="G30" i="1"/>
  <c r="H30" i="1"/>
  <c r="I30" i="1"/>
  <c r="J30" i="1"/>
  <c r="E29" i="1"/>
  <c r="F29" i="1"/>
  <c r="G29" i="1"/>
  <c r="H29" i="1"/>
  <c r="I29" i="1"/>
  <c r="J29" i="1"/>
  <c r="F28" i="1"/>
  <c r="G28" i="1"/>
  <c r="E28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L42" i="1"/>
  <c r="AF42" i="1"/>
  <c r="U42" i="1"/>
  <c r="T42" i="1"/>
  <c r="S42" i="1"/>
  <c r="V42" i="1"/>
  <c r="P42" i="1"/>
  <c r="O42" i="1"/>
  <c r="N42" i="1"/>
  <c r="M42" i="1"/>
  <c r="K42" i="1"/>
  <c r="K43" i="1" l="1"/>
  <c r="C4" i="3"/>
  <c r="B4" i="3"/>
  <c r="D22" i="1" l="1"/>
  <c r="C22" i="1"/>
  <c r="D35" i="1" l="1"/>
  <c r="D34" i="1"/>
  <c r="C34" i="1"/>
  <c r="D38" i="1"/>
  <c r="C38" i="1" l="1"/>
  <c r="C35" i="1"/>
  <c r="AB42" i="1"/>
  <c r="AA42" i="1"/>
  <c r="AG14" i="1" l="1"/>
  <c r="AA14" i="1" l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R42" i="1"/>
  <c r="W42" i="1"/>
  <c r="X42" i="1"/>
  <c r="Z42" i="1"/>
  <c r="AC42" i="1"/>
  <c r="AD42" i="1"/>
  <c r="AE42" i="1"/>
  <c r="AG42" i="1"/>
  <c r="AH42" i="1"/>
  <c r="AB14" i="1"/>
  <c r="AC14" i="1"/>
  <c r="AD14" i="1"/>
  <c r="AE14" i="1"/>
  <c r="AF14" i="1"/>
  <c r="AH14" i="1"/>
  <c r="S43" i="1" l="1"/>
  <c r="AA43" i="1"/>
  <c r="C39" i="1"/>
  <c r="D39" i="1"/>
  <c r="D16" i="1"/>
  <c r="D17" i="1"/>
  <c r="C26" i="1" l="1"/>
  <c r="C17" i="1"/>
  <c r="C16" i="1"/>
  <c r="D29" i="1"/>
  <c r="D30" i="1"/>
  <c r="D31" i="1"/>
  <c r="D32" i="1"/>
  <c r="D33" i="1"/>
  <c r="D36" i="1"/>
  <c r="D37" i="1"/>
  <c r="E15" i="1"/>
  <c r="D41" i="1" l="1"/>
  <c r="D28" i="1"/>
  <c r="D23" i="1"/>
  <c r="D24" i="1"/>
  <c r="D25" i="1"/>
  <c r="D21" i="1"/>
  <c r="D20" i="1"/>
  <c r="D19" i="1"/>
  <c r="D18" i="1"/>
  <c r="D15" i="1"/>
  <c r="D27" i="1" l="1"/>
  <c r="D14" i="1"/>
  <c r="C41" i="1" l="1"/>
  <c r="J28" i="1"/>
  <c r="I28" i="1"/>
  <c r="H28" i="1"/>
  <c r="AG27" i="1"/>
  <c r="AF27" i="1"/>
  <c r="AE27" i="1"/>
  <c r="AD27" i="1"/>
  <c r="AC27" i="1"/>
  <c r="AB27" i="1"/>
  <c r="AA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C19" i="1"/>
  <c r="J15" i="1"/>
  <c r="I15" i="1"/>
  <c r="H15" i="1"/>
  <c r="G15" i="1"/>
  <c r="F15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G42" i="1" l="1"/>
  <c r="C15" i="1"/>
  <c r="E42" i="1"/>
  <c r="F42" i="1"/>
  <c r="C10" i="1"/>
  <c r="C32" i="1"/>
  <c r="C13" i="1"/>
  <c r="C24" i="1"/>
  <c r="C30" i="1"/>
  <c r="C37" i="1"/>
  <c r="C18" i="1"/>
  <c r="C20" i="1"/>
  <c r="C21" i="1"/>
  <c r="C28" i="1"/>
  <c r="C33" i="1"/>
  <c r="C40" i="1"/>
  <c r="C23" i="1"/>
  <c r="C25" i="1"/>
  <c r="C29" i="1"/>
  <c r="C31" i="1"/>
  <c r="C36" i="1"/>
  <c r="G14" i="1"/>
  <c r="E14" i="1"/>
  <c r="J42" i="1"/>
  <c r="J9" i="1"/>
  <c r="I14" i="1"/>
  <c r="F9" i="1"/>
  <c r="G9" i="1"/>
  <c r="D9" i="1"/>
  <c r="D42" i="1" s="1"/>
  <c r="AJ39" i="1" s="1"/>
  <c r="H14" i="1"/>
  <c r="H42" i="1"/>
  <c r="H9" i="1"/>
  <c r="E9" i="1"/>
  <c r="I42" i="1"/>
  <c r="I9" i="1"/>
  <c r="F14" i="1"/>
  <c r="J14" i="1"/>
  <c r="G27" i="1"/>
  <c r="I27" i="1"/>
  <c r="J27" i="1"/>
  <c r="F27" i="1"/>
  <c r="H27" i="1"/>
  <c r="C12" i="1"/>
  <c r="C11" i="1"/>
  <c r="E27" i="1"/>
  <c r="E43" i="1" l="1"/>
  <c r="C27" i="1"/>
  <c r="C14" i="1"/>
  <c r="C9" i="1"/>
  <c r="C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nowa nazwa</t>
        </r>
      </text>
    </comment>
  </commentList>
</comments>
</file>

<file path=xl/sharedStrings.xml><?xml version="1.0" encoding="utf-8"?>
<sst xmlns="http://schemas.openxmlformats.org/spreadsheetml/2006/main" count="121" uniqueCount="89">
  <si>
    <t>Wydział Inżynierii Środowiska i Energetyki</t>
  </si>
  <si>
    <t>Lp.</t>
  </si>
  <si>
    <t>Liczba godzin zajęć</t>
  </si>
  <si>
    <t>Liczba punktów ECTS</t>
  </si>
  <si>
    <t>semestry</t>
  </si>
  <si>
    <t>I</t>
  </si>
  <si>
    <t>II</t>
  </si>
  <si>
    <t>III</t>
  </si>
  <si>
    <t>W</t>
  </si>
  <si>
    <t>C</t>
  </si>
  <si>
    <t>L</t>
  </si>
  <si>
    <t>P</t>
  </si>
  <si>
    <t>S</t>
  </si>
  <si>
    <t>ECTS</t>
  </si>
  <si>
    <t>Egz.</t>
  </si>
  <si>
    <t>Język obcy</t>
  </si>
  <si>
    <t>E</t>
  </si>
  <si>
    <t>Etyka zawodowa</t>
  </si>
  <si>
    <t>Uwarunkowania prawne działalności zawodowej</t>
  </si>
  <si>
    <t>Uwarunkowania procesu inwestycyjnego</t>
  </si>
  <si>
    <t>`</t>
  </si>
  <si>
    <t>Przedmioty kierunkowe</t>
  </si>
  <si>
    <t>Przedmioty specjalnościowe</t>
  </si>
  <si>
    <t>Liczba egzaminów</t>
  </si>
  <si>
    <t>A</t>
  </si>
  <si>
    <t>Dziedzina: nauki inżynieryjno-techniczne   Dyscyplina: inżynieria środowiska, górnictwo i energetyka</t>
  </si>
  <si>
    <t>B</t>
  </si>
  <si>
    <t>Przedmioty ogólne</t>
  </si>
  <si>
    <t>Litera "E" przy liczbie punktów ECTS wskazuje egzamin z danego przedmiotu.</t>
  </si>
  <si>
    <t>Legenda: W - Wykłady, C - Ćwiczenia, L - Laboratorium, K - Laboratorium komputerowe, P - Projekt, S - Seminarium</t>
  </si>
  <si>
    <t>K</t>
  </si>
  <si>
    <t>Fizyka jądrowa i jądrowe metody pomiarowe</t>
  </si>
  <si>
    <t>Materiały w fizyce jadrowej</t>
  </si>
  <si>
    <t>Ochrona radiologiczna</t>
  </si>
  <si>
    <t xml:space="preserve">Reaktory jądrowe </t>
  </si>
  <si>
    <t xml:space="preserve">Bezpieczeństwo elektrowni jadrowych </t>
  </si>
  <si>
    <t>Pomiary cieplne i energetyczne</t>
  </si>
  <si>
    <t xml:space="preserve">Metody numeryczne </t>
  </si>
  <si>
    <t>Seminarium dyplomowe</t>
  </si>
  <si>
    <t>Przygotowanie pracy dyplomowej magisterskiej</t>
  </si>
  <si>
    <t>Paliwa jądrowe i cykl paliw w elektrowni jądrowej</t>
  </si>
  <si>
    <t>Eksploatacja elektrowni jądrowych</t>
  </si>
  <si>
    <t>Obliczenia wytrzymałościowe maszyn i urządzeń energetycznych</t>
  </si>
  <si>
    <t>Metody programowania komputerowego</t>
  </si>
  <si>
    <t>Zagadnienia cieplno-przepływowe</t>
  </si>
  <si>
    <t>Elektrownie jądrowe</t>
  </si>
  <si>
    <t>Elektroenergetyka</t>
  </si>
  <si>
    <t>Obiegi wodne w elektrowniach jądrowych</t>
  </si>
  <si>
    <t>Obowiązuje od roku akademickiego: 2024/2025</t>
  </si>
  <si>
    <t>PLAN STUDIÓW - rozpoczęcie od marca 2025 (semestr letni: 2024/2025)</t>
  </si>
  <si>
    <t>Kierunek: Energetyka jądrowa</t>
  </si>
  <si>
    <t>Turbiny parowe i gazowe</t>
  </si>
  <si>
    <t>Automatyka i sterowanie</t>
  </si>
  <si>
    <t>Podstawy konstrukcji maszyn i urządzeń energetycznych</t>
  </si>
  <si>
    <t>Design of thermal energy systems</t>
  </si>
  <si>
    <t>kg/W</t>
  </si>
  <si>
    <t>kWh</t>
  </si>
  <si>
    <t>jednostka</t>
  </si>
  <si>
    <t>OPIS</t>
  </si>
  <si>
    <t>gCO2</t>
  </si>
  <si>
    <t>SCOP</t>
  </si>
  <si>
    <t>GWP</t>
  </si>
  <si>
    <t>ilość czynnika na 1 W</t>
  </si>
  <si>
    <t>zużycie energii do produkcji 1 kWh energii</t>
  </si>
  <si>
    <t>emisji czynnika CO2</t>
  </si>
  <si>
    <t>współczynnik efektywnoście energetycznej</t>
  </si>
  <si>
    <t>wskaźnik GWP - potencjał tworzenia efektu cieplarnianego</t>
  </si>
  <si>
    <t>WSKAŹNIKI</t>
  </si>
  <si>
    <t>Przedmiot wybieralny 1</t>
  </si>
  <si>
    <t>WP1</t>
  </si>
  <si>
    <t>Przedmiot wybieralny 2</t>
  </si>
  <si>
    <t>WP2</t>
  </si>
  <si>
    <t>Przedmiot wybieralny 3</t>
  </si>
  <si>
    <t>WP3</t>
  </si>
  <si>
    <t>WP4</t>
  </si>
  <si>
    <t>Przedmiot wybieralny 4</t>
  </si>
  <si>
    <t>Przedmiot wybieralny 5</t>
  </si>
  <si>
    <t>WP5</t>
  </si>
  <si>
    <t>Advanced thermodynamics</t>
  </si>
  <si>
    <t>Wytwornice pary i wymienniki ciepła</t>
  </si>
  <si>
    <t>Pompy, sprężarki, wentylatory w energetyce jądrowej</t>
  </si>
  <si>
    <t>Chłodzenie reaktorów</t>
  </si>
  <si>
    <t>Ekonomika elektrowni jądrowych</t>
  </si>
  <si>
    <t>Ekonomiczne aspekty inwestycji jądrowych</t>
  </si>
  <si>
    <t>Modelowanie CFD w energetyce jądrowe</t>
  </si>
  <si>
    <t>Metody numeryczne w wymianie ciepła</t>
  </si>
  <si>
    <t>Thermodynamic cycles</t>
  </si>
  <si>
    <t>Kotły i wytwornice pary</t>
  </si>
  <si>
    <t>Poziom studiów: drugi stopień 7PRK    Profil studiów: ogólnoakademicki    Forma studiów: stacjonarna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</si>
</sst>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1"/>
      <charset val="238"/>
    </font>
    <font>
      <b/>
      <sz val="8"/>
      <color theme="1"/>
      <name val="Arial"/>
      <family val="2"/>
      <charset val="238"/>
    </font>
    <font>
      <sz val="8"/>
      <color theme="1"/>
      <name val="Arial1"/>
      <charset val="238"/>
    </font>
    <font>
      <sz val="8"/>
      <color theme="1"/>
      <name val="Arial"/>
      <family val="2"/>
      <charset val="238"/>
    </font>
    <font>
      <b/>
      <sz val="8"/>
      <color theme="1"/>
      <name val="Arial1"/>
      <charset val="238"/>
    </font>
    <font>
      <sz val="8"/>
      <name val="Arial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Arial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75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18" xfId="0" applyFont="1" applyBorder="1"/>
    <xf numFmtId="0" fontId="20" fillId="0" borderId="3" xfId="0" applyFont="1" applyBorder="1"/>
    <xf numFmtId="0" fontId="20" fillId="0" borderId="15" xfId="0" applyFont="1" applyBorder="1"/>
    <xf numFmtId="0" fontId="20" fillId="0" borderId="4" xfId="0" applyFont="1" applyBorder="1"/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0" xfId="0" applyFont="1"/>
    <xf numFmtId="0" fontId="24" fillId="0" borderId="14" xfId="0" applyFont="1" applyBorder="1"/>
    <xf numFmtId="0" fontId="10" fillId="0" borderId="14" xfId="0" applyFont="1" applyBorder="1"/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vertical="center"/>
    </xf>
    <xf numFmtId="0" fontId="17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0" fillId="0" borderId="0" xfId="0"/>
    <xf numFmtId="0" fontId="24" fillId="0" borderId="0" xfId="0" applyFont="1" applyAlignment="1">
      <alignment horizontal="center"/>
    </xf>
    <xf numFmtId="0" fontId="18" fillId="0" borderId="3" xfId="0" applyFont="1" applyFill="1" applyBorder="1" applyAlignment="1">
      <alignment horizontal="left" vertical="center" wrapText="1" indent="1"/>
    </xf>
    <xf numFmtId="0" fontId="18" fillId="0" borderId="3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left" vertical="center" indent="1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 indent="1"/>
    </xf>
    <xf numFmtId="0" fontId="21" fillId="0" borderId="2" xfId="0" applyFont="1" applyFill="1" applyBorder="1" applyAlignment="1">
      <alignment horizontal="left" vertical="center" indent="1"/>
    </xf>
    <xf numFmtId="0" fontId="19" fillId="0" borderId="2" xfId="0" applyFont="1" applyFill="1" applyBorder="1" applyAlignment="1">
      <alignment horizontal="left" vertical="center" inden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Status" xfId="15" xr:uid="{00000000-0005-0000-0000-000010000000}"/>
    <cellStyle name="Text" xfId="16" xr:uid="{00000000-0005-0000-0000-000011000000}"/>
    <cellStyle name="Warning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7"/>
  <sheetViews>
    <sheetView tabSelected="1" topLeftCell="A6" zoomScale="80" zoomScaleNormal="80" workbookViewId="0">
      <selection activeCell="A10" sqref="A10:B13"/>
    </sheetView>
  </sheetViews>
  <sheetFormatPr defaultColWidth="9.1328125" defaultRowHeight="10.199999999999999"/>
  <cols>
    <col min="1" max="1" width="4.46484375" style="4" customWidth="1"/>
    <col min="2" max="2" width="67.33203125" style="4" customWidth="1"/>
    <col min="3" max="3" width="8.46484375" style="4" customWidth="1"/>
    <col min="4" max="4" width="10.1328125" style="4" customWidth="1"/>
    <col min="5" max="5" width="8.796875" style="4" bestFit="1" customWidth="1"/>
    <col min="6" max="6" width="5.33203125" style="4" customWidth="1"/>
    <col min="7" max="7" width="5" style="4" customWidth="1"/>
    <col min="8" max="8" width="5.1328125" style="4" bestFit="1" customWidth="1"/>
    <col min="9" max="9" width="5.33203125" style="4" customWidth="1"/>
    <col min="10" max="10" width="4.46484375" style="4" customWidth="1"/>
    <col min="11" max="17" width="5" style="4" customWidth="1"/>
    <col min="18" max="19" width="6.33203125" style="4" bestFit="1" customWidth="1"/>
    <col min="20" max="34" width="5" style="4" customWidth="1"/>
    <col min="35" max="56" width="10.1328125" style="4" customWidth="1"/>
    <col min="57" max="16384" width="9.1328125" style="3"/>
  </cols>
  <sheetData>
    <row r="1" spans="1:57" ht="10.5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7" ht="10.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7" ht="10.5">
      <c r="A3" s="48" t="s">
        <v>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7" ht="10.5">
      <c r="A4" s="48" t="s">
        <v>88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ht="10.5">
      <c r="A5" s="2" t="s">
        <v>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ht="11.25" customHeight="1">
      <c r="A6" s="49" t="s">
        <v>1</v>
      </c>
      <c r="B6" s="49" t="s">
        <v>48</v>
      </c>
      <c r="C6" s="50" t="s">
        <v>2</v>
      </c>
      <c r="D6" s="50" t="s">
        <v>3</v>
      </c>
      <c r="E6" s="49"/>
      <c r="F6" s="49"/>
      <c r="G6" s="49"/>
      <c r="H6" s="49"/>
      <c r="I6" s="49"/>
      <c r="J6" s="49"/>
      <c r="K6" s="49" t="s">
        <v>4</v>
      </c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57" ht="10.8" thickBot="1">
      <c r="A7" s="49"/>
      <c r="B7" s="49"/>
      <c r="C7" s="50"/>
      <c r="D7" s="50"/>
      <c r="E7" s="49"/>
      <c r="F7" s="49"/>
      <c r="G7" s="49"/>
      <c r="H7" s="49"/>
      <c r="I7" s="49"/>
      <c r="J7" s="49"/>
      <c r="K7" s="51" t="s">
        <v>5</v>
      </c>
      <c r="L7" s="51"/>
      <c r="M7" s="51"/>
      <c r="N7" s="51"/>
      <c r="O7" s="51"/>
      <c r="P7" s="51"/>
      <c r="Q7" s="51"/>
      <c r="R7" s="51"/>
      <c r="S7" s="51" t="s">
        <v>6</v>
      </c>
      <c r="T7" s="51"/>
      <c r="U7" s="51"/>
      <c r="V7" s="51"/>
      <c r="W7" s="51"/>
      <c r="X7" s="51"/>
      <c r="Y7" s="51"/>
      <c r="Z7" s="51"/>
      <c r="AA7" s="51" t="s">
        <v>7</v>
      </c>
      <c r="AB7" s="51"/>
      <c r="AC7" s="51"/>
      <c r="AD7" s="51"/>
      <c r="AE7" s="51"/>
      <c r="AF7" s="51"/>
      <c r="AG7" s="51"/>
      <c r="AH7" s="51"/>
    </row>
    <row r="8" spans="1:57" ht="25.5">
      <c r="A8" s="49"/>
      <c r="B8" s="49"/>
      <c r="C8" s="50"/>
      <c r="D8" s="50"/>
      <c r="E8" s="5" t="s">
        <v>8</v>
      </c>
      <c r="F8" s="5" t="s">
        <v>9</v>
      </c>
      <c r="G8" s="5" t="s">
        <v>10</v>
      </c>
      <c r="H8" s="5" t="s">
        <v>30</v>
      </c>
      <c r="I8" s="5" t="s">
        <v>11</v>
      </c>
      <c r="J8" s="6" t="s">
        <v>12</v>
      </c>
      <c r="K8" s="7" t="s">
        <v>8</v>
      </c>
      <c r="L8" s="8" t="s">
        <v>9</v>
      </c>
      <c r="M8" s="8" t="s">
        <v>10</v>
      </c>
      <c r="N8" s="8" t="s">
        <v>30</v>
      </c>
      <c r="O8" s="8" t="s">
        <v>11</v>
      </c>
      <c r="P8" s="8" t="s">
        <v>12</v>
      </c>
      <c r="Q8" s="9" t="s">
        <v>13</v>
      </c>
      <c r="R8" s="10" t="s">
        <v>14</v>
      </c>
      <c r="S8" s="7" t="s">
        <v>8</v>
      </c>
      <c r="T8" s="8" t="s">
        <v>9</v>
      </c>
      <c r="U8" s="8" t="s">
        <v>10</v>
      </c>
      <c r="V8" s="8" t="s">
        <v>30</v>
      </c>
      <c r="W8" s="8" t="s">
        <v>11</v>
      </c>
      <c r="X8" s="8" t="s">
        <v>12</v>
      </c>
      <c r="Y8" s="9" t="s">
        <v>13</v>
      </c>
      <c r="Z8" s="42" t="s">
        <v>14</v>
      </c>
      <c r="AA8" s="7" t="s">
        <v>8</v>
      </c>
      <c r="AB8" s="8" t="s">
        <v>9</v>
      </c>
      <c r="AC8" s="8" t="s">
        <v>10</v>
      </c>
      <c r="AD8" s="8" t="s">
        <v>30</v>
      </c>
      <c r="AE8" s="8" t="s">
        <v>11</v>
      </c>
      <c r="AF8" s="8" t="s">
        <v>12</v>
      </c>
      <c r="AG8" s="9" t="s">
        <v>13</v>
      </c>
      <c r="AH8" s="10" t="s">
        <v>14</v>
      </c>
    </row>
    <row r="9" spans="1:57" ht="10.75" customHeight="1">
      <c r="A9" s="17" t="s">
        <v>24</v>
      </c>
      <c r="B9" s="17" t="s">
        <v>27</v>
      </c>
      <c r="C9" s="17">
        <f>SUM(C10:C13)</f>
        <v>90</v>
      </c>
      <c r="D9" s="17">
        <f t="shared" ref="D9:AH9" si="0">SUM(D10:D13)</f>
        <v>7</v>
      </c>
      <c r="E9" s="17">
        <f t="shared" si="0"/>
        <v>45</v>
      </c>
      <c r="F9" s="17">
        <f t="shared" si="0"/>
        <v>30</v>
      </c>
      <c r="G9" s="17">
        <f t="shared" si="0"/>
        <v>0</v>
      </c>
      <c r="H9" s="17">
        <f t="shared" si="0"/>
        <v>15</v>
      </c>
      <c r="I9" s="17">
        <f t="shared" si="0"/>
        <v>0</v>
      </c>
      <c r="J9" s="17">
        <f t="shared" si="0"/>
        <v>0</v>
      </c>
      <c r="K9" s="17">
        <f t="shared" si="0"/>
        <v>15</v>
      </c>
      <c r="L9" s="17">
        <f t="shared" si="0"/>
        <v>15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0</v>
      </c>
      <c r="Q9" s="17">
        <f t="shared" si="0"/>
        <v>3</v>
      </c>
      <c r="R9" s="17">
        <f t="shared" si="0"/>
        <v>0</v>
      </c>
      <c r="S9" s="17">
        <f t="shared" si="0"/>
        <v>15</v>
      </c>
      <c r="T9" s="17">
        <f t="shared" si="0"/>
        <v>15</v>
      </c>
      <c r="U9" s="17">
        <f t="shared" si="0"/>
        <v>0</v>
      </c>
      <c r="V9" s="17">
        <f t="shared" si="0"/>
        <v>15</v>
      </c>
      <c r="W9" s="17">
        <f t="shared" si="0"/>
        <v>0</v>
      </c>
      <c r="X9" s="17">
        <f t="shared" si="0"/>
        <v>0</v>
      </c>
      <c r="Y9" s="17">
        <f t="shared" si="0"/>
        <v>3</v>
      </c>
      <c r="Z9" s="18">
        <f t="shared" si="0"/>
        <v>0</v>
      </c>
      <c r="AA9" s="19">
        <f t="shared" si="0"/>
        <v>15</v>
      </c>
      <c r="AB9" s="17">
        <f t="shared" si="0"/>
        <v>0</v>
      </c>
      <c r="AC9" s="17">
        <f t="shared" si="0"/>
        <v>0</v>
      </c>
      <c r="AD9" s="17">
        <f t="shared" si="0"/>
        <v>0</v>
      </c>
      <c r="AE9" s="17">
        <f t="shared" si="0"/>
        <v>0</v>
      </c>
      <c r="AF9" s="17">
        <f t="shared" si="0"/>
        <v>0</v>
      </c>
      <c r="AG9" s="17">
        <f t="shared" si="0"/>
        <v>1</v>
      </c>
      <c r="AH9" s="20">
        <f t="shared" si="0"/>
        <v>0</v>
      </c>
    </row>
    <row r="10" spans="1:57" ht="11.5" customHeight="1">
      <c r="A10" s="71">
        <v>1</v>
      </c>
      <c r="B10" s="74" t="s">
        <v>15</v>
      </c>
      <c r="C10" s="5">
        <f>SUM(E10:J10)</f>
        <v>30</v>
      </c>
      <c r="D10" s="5">
        <f>SUM(Q10,Y10,AG10)</f>
        <v>2</v>
      </c>
      <c r="E10" s="5">
        <f>SUM($K10,$S10,$AA10)</f>
        <v>0</v>
      </c>
      <c r="F10" s="5">
        <f>SUM($L10,$T10,$AB10)</f>
        <v>30</v>
      </c>
      <c r="G10" s="5">
        <f>SUM($M10,$U10,$AC10)</f>
        <v>0</v>
      </c>
      <c r="H10" s="5">
        <f>SUM($N10,$V10,$AD10)</f>
        <v>0</v>
      </c>
      <c r="I10" s="5">
        <f>SUM($O10,$W10,$AE10)</f>
        <v>0</v>
      </c>
      <c r="J10" s="6">
        <f>SUM($P10,$X10,$AF10)</f>
        <v>0</v>
      </c>
      <c r="K10" s="14"/>
      <c r="L10" s="15">
        <v>15</v>
      </c>
      <c r="M10" s="15"/>
      <c r="N10" s="15"/>
      <c r="O10" s="15"/>
      <c r="P10" s="15"/>
      <c r="Q10" s="5">
        <v>1</v>
      </c>
      <c r="R10" s="12"/>
      <c r="S10" s="14"/>
      <c r="T10" s="15">
        <v>15</v>
      </c>
      <c r="U10" s="15"/>
      <c r="V10" s="15"/>
      <c r="W10" s="15"/>
      <c r="X10" s="15"/>
      <c r="Y10" s="5">
        <v>1</v>
      </c>
      <c r="Z10" s="6" t="s">
        <v>16</v>
      </c>
      <c r="AA10" s="14"/>
      <c r="AB10" s="15"/>
      <c r="AC10" s="15"/>
      <c r="AD10" s="15"/>
      <c r="AE10" s="15"/>
      <c r="AF10" s="15"/>
      <c r="AG10" s="5"/>
      <c r="AH10" s="12"/>
    </row>
    <row r="11" spans="1:57" ht="10.75" customHeight="1">
      <c r="A11" s="70">
        <v>2</v>
      </c>
      <c r="B11" s="74" t="s">
        <v>17</v>
      </c>
      <c r="C11" s="5">
        <f>SUM(E11:J11)</f>
        <v>15</v>
      </c>
      <c r="D11" s="22">
        <f>SUM(Q11,Y11,AG11)</f>
        <v>2</v>
      </c>
      <c r="E11" s="5">
        <f>SUM($K11,$S11,$AA11)</f>
        <v>15</v>
      </c>
      <c r="F11" s="5">
        <f>SUM($L11,$T11,$AB11)</f>
        <v>0</v>
      </c>
      <c r="G11" s="5">
        <f>SUM($M11,$U11,$AC11)</f>
        <v>0</v>
      </c>
      <c r="H11" s="5">
        <f>SUM($N11,$V11,$AD11)</f>
        <v>0</v>
      </c>
      <c r="I11" s="5">
        <f>SUM($O11,$W11,$AE11)</f>
        <v>0</v>
      </c>
      <c r="J11" s="6">
        <f>SUM($P11,$X11,$AF11)</f>
        <v>0</v>
      </c>
      <c r="K11" s="14">
        <v>15</v>
      </c>
      <c r="L11" s="15"/>
      <c r="M11" s="15"/>
      <c r="N11" s="15"/>
      <c r="O11" s="15"/>
      <c r="P11" s="15"/>
      <c r="Q11" s="5">
        <v>2</v>
      </c>
      <c r="R11" s="12"/>
      <c r="S11" s="14"/>
      <c r="T11" s="15"/>
      <c r="U11" s="15"/>
      <c r="V11" s="15"/>
      <c r="W11" s="15"/>
      <c r="X11" s="15"/>
      <c r="Y11" s="5"/>
      <c r="Z11" s="6"/>
      <c r="AA11" s="14"/>
      <c r="AB11" s="15"/>
      <c r="AC11" s="15"/>
      <c r="AD11" s="15"/>
      <c r="AE11" s="15"/>
      <c r="AF11" s="15"/>
      <c r="AG11" s="5"/>
      <c r="AH11" s="12"/>
    </row>
    <row r="12" spans="1:57" ht="10.45" customHeight="1">
      <c r="A12" s="71">
        <v>3</v>
      </c>
      <c r="B12" s="74" t="s">
        <v>18</v>
      </c>
      <c r="C12" s="5">
        <f>SUM(E12:J12)</f>
        <v>15</v>
      </c>
      <c r="D12" s="5">
        <f>SUM(Q12,Y12,AG12)</f>
        <v>1</v>
      </c>
      <c r="E12" s="5">
        <f>SUM($K12,$S12,$AA12)</f>
        <v>15</v>
      </c>
      <c r="F12" s="5">
        <f>SUM($L12,$T12,$AB12)</f>
        <v>0</v>
      </c>
      <c r="G12" s="5">
        <f>SUM($M12,$U12,$AC12)</f>
        <v>0</v>
      </c>
      <c r="H12" s="5">
        <f>SUM($N12,$V12,$AD12)</f>
        <v>0</v>
      </c>
      <c r="I12" s="5">
        <f>SUM($O12,$W12,$AE12)</f>
        <v>0</v>
      </c>
      <c r="J12" s="6">
        <f>SUM($P12,$X12,$AF12)</f>
        <v>0</v>
      </c>
      <c r="K12" s="14"/>
      <c r="L12" s="15"/>
      <c r="M12" s="15"/>
      <c r="N12" s="15"/>
      <c r="O12" s="15"/>
      <c r="P12" s="15"/>
      <c r="Q12" s="5"/>
      <c r="R12" s="12"/>
      <c r="S12" s="14"/>
      <c r="T12" s="15"/>
      <c r="U12" s="15"/>
      <c r="V12" s="15"/>
      <c r="W12" s="15"/>
      <c r="X12" s="15"/>
      <c r="Y12" s="5"/>
      <c r="Z12" s="6"/>
      <c r="AA12" s="14">
        <v>15</v>
      </c>
      <c r="AB12" s="15"/>
      <c r="AC12" s="15"/>
      <c r="AD12" s="15"/>
      <c r="AE12" s="15"/>
      <c r="AF12" s="15"/>
      <c r="AG12" s="5">
        <v>1</v>
      </c>
      <c r="AH12" s="12"/>
    </row>
    <row r="13" spans="1:57" ht="10.75" customHeight="1">
      <c r="A13" s="70">
        <v>4</v>
      </c>
      <c r="B13" s="74" t="s">
        <v>19</v>
      </c>
      <c r="C13" s="5">
        <f>SUM(E13:J13)</f>
        <v>30</v>
      </c>
      <c r="D13" s="5">
        <f>SUM(Q13,Y13,AG13)</f>
        <v>2</v>
      </c>
      <c r="E13" s="5">
        <f>SUM($K13,$S13,$AA13)</f>
        <v>15</v>
      </c>
      <c r="F13" s="5">
        <f>SUM($L13,$T13,$AB13)</f>
        <v>0</v>
      </c>
      <c r="G13" s="5">
        <f>SUM($M13,$U13,$AC13)</f>
        <v>0</v>
      </c>
      <c r="H13" s="5">
        <f>SUM($N13,$V13,$AD13)</f>
        <v>15</v>
      </c>
      <c r="I13" s="5">
        <f>SUM($O13,$W13,$AE13)</f>
        <v>0</v>
      </c>
      <c r="J13" s="6">
        <f>SUM($P13,$X13,$AF13)</f>
        <v>0</v>
      </c>
      <c r="K13" s="14"/>
      <c r="L13" s="15"/>
      <c r="M13" s="15"/>
      <c r="N13" s="15"/>
      <c r="O13" s="15"/>
      <c r="P13" s="15"/>
      <c r="Q13" s="5"/>
      <c r="R13" s="12" t="s">
        <v>20</v>
      </c>
      <c r="S13" s="14">
        <v>15</v>
      </c>
      <c r="T13" s="15"/>
      <c r="U13" s="15"/>
      <c r="V13" s="15">
        <v>15</v>
      </c>
      <c r="W13" s="15"/>
      <c r="X13" s="15"/>
      <c r="Y13" s="5">
        <v>2</v>
      </c>
      <c r="Z13" s="6"/>
      <c r="AA13" s="41"/>
      <c r="AB13" s="5"/>
      <c r="AC13" s="5"/>
      <c r="AD13" s="5"/>
      <c r="AE13" s="5"/>
      <c r="AF13" s="5"/>
      <c r="AG13" s="5"/>
      <c r="AH13" s="12"/>
    </row>
    <row r="14" spans="1:57" ht="14.2" customHeight="1">
      <c r="A14" s="17" t="s">
        <v>26</v>
      </c>
      <c r="B14" s="17" t="s">
        <v>21</v>
      </c>
      <c r="C14" s="21">
        <f>SUM(C15:C26)</f>
        <v>480</v>
      </c>
      <c r="D14" s="21">
        <f>SUM(D15:D26)</f>
        <v>35</v>
      </c>
      <c r="E14" s="21">
        <f>SUM(E15:E26)</f>
        <v>190</v>
      </c>
      <c r="F14" s="21">
        <f t="shared" ref="F14:Z14" si="1">SUM(F15:F26)</f>
        <v>85</v>
      </c>
      <c r="G14" s="21">
        <f t="shared" si="1"/>
        <v>45</v>
      </c>
      <c r="H14" s="21">
        <f t="shared" si="1"/>
        <v>75</v>
      </c>
      <c r="I14" s="21">
        <f t="shared" si="1"/>
        <v>75</v>
      </c>
      <c r="J14" s="21">
        <f t="shared" si="1"/>
        <v>10</v>
      </c>
      <c r="K14" s="21">
        <f t="shared" si="1"/>
        <v>115</v>
      </c>
      <c r="L14" s="21">
        <f t="shared" si="1"/>
        <v>40</v>
      </c>
      <c r="M14" s="21">
        <f t="shared" si="1"/>
        <v>45</v>
      </c>
      <c r="N14" s="21">
        <f t="shared" si="1"/>
        <v>75</v>
      </c>
      <c r="O14" s="21">
        <f t="shared" si="1"/>
        <v>30</v>
      </c>
      <c r="P14" s="21">
        <f t="shared" si="1"/>
        <v>10</v>
      </c>
      <c r="Q14" s="21">
        <f t="shared" si="1"/>
        <v>23</v>
      </c>
      <c r="R14" s="21">
        <f t="shared" si="1"/>
        <v>0</v>
      </c>
      <c r="S14" s="21">
        <f t="shared" si="1"/>
        <v>45</v>
      </c>
      <c r="T14" s="21">
        <f t="shared" si="1"/>
        <v>30</v>
      </c>
      <c r="U14" s="21">
        <f t="shared" si="1"/>
        <v>0</v>
      </c>
      <c r="V14" s="21">
        <f t="shared" si="1"/>
        <v>0</v>
      </c>
      <c r="W14" s="21">
        <f t="shared" si="1"/>
        <v>30</v>
      </c>
      <c r="X14" s="21">
        <f t="shared" si="1"/>
        <v>0</v>
      </c>
      <c r="Y14" s="21">
        <f t="shared" si="1"/>
        <v>8</v>
      </c>
      <c r="Z14" s="43">
        <f t="shared" si="1"/>
        <v>0</v>
      </c>
      <c r="AA14" s="44">
        <f t="shared" ref="AA14:AH14" si="2">SUM(AA15:AA26)</f>
        <v>30</v>
      </c>
      <c r="AB14" s="21">
        <f t="shared" si="2"/>
        <v>15</v>
      </c>
      <c r="AC14" s="21">
        <f t="shared" si="2"/>
        <v>0</v>
      </c>
      <c r="AD14" s="21">
        <f t="shared" si="2"/>
        <v>0</v>
      </c>
      <c r="AE14" s="21">
        <f t="shared" si="2"/>
        <v>15</v>
      </c>
      <c r="AF14" s="21">
        <f t="shared" si="2"/>
        <v>0</v>
      </c>
      <c r="AG14" s="21">
        <f t="shared" si="2"/>
        <v>4</v>
      </c>
      <c r="AH14" s="45">
        <f t="shared" si="2"/>
        <v>0</v>
      </c>
    </row>
    <row r="15" spans="1:57" ht="11.5" customHeight="1">
      <c r="A15" s="70">
        <v>1</v>
      </c>
      <c r="B15" s="68" t="s">
        <v>45</v>
      </c>
      <c r="C15" s="5">
        <f>SUM(E15:J15)</f>
        <v>45</v>
      </c>
      <c r="D15" s="5">
        <f>SUM(Q15,Y15,AG15)</f>
        <v>3</v>
      </c>
      <c r="E15" s="5">
        <f t="shared" ref="E15:J15" si="3">SUM(K15,S15,AA15)</f>
        <v>15</v>
      </c>
      <c r="F15" s="5">
        <f t="shared" si="3"/>
        <v>0</v>
      </c>
      <c r="G15" s="5">
        <f t="shared" si="3"/>
        <v>0</v>
      </c>
      <c r="H15" s="5">
        <f t="shared" si="3"/>
        <v>0</v>
      </c>
      <c r="I15" s="5">
        <f t="shared" si="3"/>
        <v>30</v>
      </c>
      <c r="J15" s="6">
        <f t="shared" si="3"/>
        <v>0</v>
      </c>
      <c r="K15" s="16">
        <v>15</v>
      </c>
      <c r="L15" s="13"/>
      <c r="M15" s="13"/>
      <c r="N15" s="13"/>
      <c r="O15" s="13">
        <v>30</v>
      </c>
      <c r="P15" s="13"/>
      <c r="Q15" s="5">
        <v>3</v>
      </c>
      <c r="R15" s="12" t="s">
        <v>16</v>
      </c>
      <c r="S15" s="16"/>
      <c r="T15" s="13"/>
      <c r="U15" s="13"/>
      <c r="V15" s="13"/>
      <c r="W15" s="13"/>
      <c r="X15" s="13"/>
      <c r="Y15" s="5"/>
      <c r="Z15" s="6"/>
      <c r="AA15" s="16"/>
      <c r="AB15" s="13"/>
      <c r="AC15" s="13"/>
      <c r="AD15" s="13"/>
      <c r="AE15" s="13"/>
      <c r="AF15" s="13"/>
      <c r="AG15" s="5"/>
      <c r="AH15" s="12"/>
    </row>
    <row r="16" spans="1:57" ht="10.5">
      <c r="A16" s="71">
        <v>2</v>
      </c>
      <c r="B16" s="68" t="s">
        <v>44</v>
      </c>
      <c r="C16" s="5">
        <f t="shared" ref="C16:C41" si="4">SUM(E16:J16)</f>
        <v>60</v>
      </c>
      <c r="D16" s="5">
        <f>SUM(Q16,Y16,AG16)</f>
        <v>5</v>
      </c>
      <c r="E16" s="5">
        <f t="shared" ref="E16:E26" si="5">SUM(K16,S16,AA16)</f>
        <v>30</v>
      </c>
      <c r="F16" s="5">
        <f t="shared" ref="F16:F26" si="6">SUM(L16,T16,AB16)</f>
        <v>15</v>
      </c>
      <c r="G16" s="5">
        <f t="shared" ref="G16:G26" si="7">SUM(M16,U16,AC16)</f>
        <v>15</v>
      </c>
      <c r="H16" s="5">
        <f t="shared" ref="H16:H26" si="8">SUM(N16,V16,AD16)</f>
        <v>0</v>
      </c>
      <c r="I16" s="5">
        <f t="shared" ref="I16:I26" si="9">SUM(O16,W16,AE16)</f>
        <v>0</v>
      </c>
      <c r="J16" s="6">
        <f t="shared" ref="J16:J26" si="10">SUM(P16,X16,AF16)</f>
        <v>0</v>
      </c>
      <c r="K16" s="16">
        <v>30</v>
      </c>
      <c r="L16" s="13">
        <v>15</v>
      </c>
      <c r="M16" s="13">
        <v>15</v>
      </c>
      <c r="N16" s="13"/>
      <c r="O16" s="13"/>
      <c r="P16" s="13"/>
      <c r="Q16" s="5">
        <v>5</v>
      </c>
      <c r="R16" s="12" t="s">
        <v>16</v>
      </c>
      <c r="S16" s="16"/>
      <c r="T16" s="13"/>
      <c r="U16" s="13"/>
      <c r="V16" s="13"/>
      <c r="W16" s="13"/>
      <c r="X16" s="13"/>
      <c r="Y16" s="5"/>
      <c r="Z16" s="6"/>
      <c r="AA16" s="16"/>
      <c r="AB16" s="13"/>
      <c r="AC16" s="13"/>
      <c r="AD16" s="13"/>
      <c r="AE16" s="13"/>
      <c r="AF16" s="13"/>
      <c r="AG16" s="5"/>
      <c r="AH16" s="12"/>
    </row>
    <row r="17" spans="1:34" ht="10.5">
      <c r="A17" s="70">
        <v>3</v>
      </c>
      <c r="B17" s="68" t="s">
        <v>42</v>
      </c>
      <c r="C17" s="5">
        <f t="shared" si="4"/>
        <v>30</v>
      </c>
      <c r="D17" s="22">
        <f>SUM(Q17,Y17,AG17)</f>
        <v>2</v>
      </c>
      <c r="E17" s="5">
        <f t="shared" si="5"/>
        <v>15</v>
      </c>
      <c r="F17" s="5">
        <f t="shared" si="6"/>
        <v>0</v>
      </c>
      <c r="G17" s="5">
        <f t="shared" si="7"/>
        <v>0</v>
      </c>
      <c r="H17" s="5">
        <f t="shared" si="8"/>
        <v>15</v>
      </c>
      <c r="I17" s="5">
        <f t="shared" si="9"/>
        <v>0</v>
      </c>
      <c r="J17" s="6">
        <f t="shared" si="10"/>
        <v>0</v>
      </c>
      <c r="K17" s="39">
        <v>15</v>
      </c>
      <c r="L17" s="40"/>
      <c r="M17" s="40"/>
      <c r="N17" s="40">
        <v>15</v>
      </c>
      <c r="O17" s="40"/>
      <c r="P17" s="40"/>
      <c r="Q17" s="5">
        <v>2</v>
      </c>
      <c r="R17" s="12"/>
      <c r="S17" s="16"/>
      <c r="T17" s="13"/>
      <c r="U17" s="13"/>
      <c r="V17" s="13"/>
      <c r="W17" s="13"/>
      <c r="X17" s="13"/>
      <c r="Y17" s="5"/>
      <c r="Z17" s="6"/>
      <c r="AA17" s="16"/>
      <c r="AB17" s="13"/>
      <c r="AC17" s="13"/>
      <c r="AD17" s="13"/>
      <c r="AE17" s="13"/>
      <c r="AF17" s="13"/>
      <c r="AG17" s="5"/>
      <c r="AH17" s="12"/>
    </row>
    <row r="18" spans="1:34" ht="12" customHeight="1">
      <c r="A18" s="71">
        <v>4</v>
      </c>
      <c r="B18" s="68" t="s">
        <v>37</v>
      </c>
      <c r="C18" s="5">
        <f t="shared" si="4"/>
        <v>45</v>
      </c>
      <c r="D18" s="22">
        <f t="shared" ref="D18:D25" si="11">SUM(Q18,Y18,AG18)</f>
        <v>3</v>
      </c>
      <c r="E18" s="5">
        <f t="shared" si="5"/>
        <v>15</v>
      </c>
      <c r="F18" s="5">
        <f t="shared" si="6"/>
        <v>0</v>
      </c>
      <c r="G18" s="5">
        <f t="shared" si="7"/>
        <v>0</v>
      </c>
      <c r="H18" s="5">
        <f t="shared" si="8"/>
        <v>30</v>
      </c>
      <c r="I18" s="5">
        <f t="shared" si="9"/>
        <v>0</v>
      </c>
      <c r="J18" s="6">
        <f t="shared" si="10"/>
        <v>0</v>
      </c>
      <c r="K18" s="39">
        <v>15</v>
      </c>
      <c r="L18" s="40"/>
      <c r="M18" s="40"/>
      <c r="N18" s="40">
        <v>30</v>
      </c>
      <c r="O18" s="40"/>
      <c r="P18" s="40"/>
      <c r="Q18" s="5">
        <v>3</v>
      </c>
      <c r="R18" s="12"/>
      <c r="S18" s="16"/>
      <c r="T18" s="13"/>
      <c r="U18" s="13"/>
      <c r="V18" s="13"/>
      <c r="W18" s="13"/>
      <c r="X18" s="13"/>
      <c r="Y18" s="5"/>
      <c r="Z18" s="6"/>
      <c r="AA18" s="16"/>
      <c r="AB18" s="13"/>
      <c r="AC18" s="13"/>
      <c r="AD18" s="13"/>
      <c r="AE18" s="13"/>
      <c r="AF18" s="13"/>
      <c r="AG18" s="5"/>
      <c r="AH18" s="12"/>
    </row>
    <row r="19" spans="1:34" ht="10.75" customHeight="1">
      <c r="A19" s="70">
        <v>5</v>
      </c>
      <c r="B19" s="68" t="s">
        <v>46</v>
      </c>
      <c r="C19" s="5">
        <f t="shared" si="4"/>
        <v>45</v>
      </c>
      <c r="D19" s="22">
        <f t="shared" si="11"/>
        <v>3</v>
      </c>
      <c r="E19" s="5">
        <f t="shared" si="5"/>
        <v>10</v>
      </c>
      <c r="F19" s="5">
        <f t="shared" si="6"/>
        <v>10</v>
      </c>
      <c r="G19" s="5">
        <f t="shared" si="7"/>
        <v>15</v>
      </c>
      <c r="H19" s="5">
        <f t="shared" si="8"/>
        <v>0</v>
      </c>
      <c r="I19" s="5">
        <f t="shared" si="9"/>
        <v>0</v>
      </c>
      <c r="J19" s="6">
        <f t="shared" si="10"/>
        <v>10</v>
      </c>
      <c r="K19" s="39">
        <v>10</v>
      </c>
      <c r="L19" s="40">
        <v>10</v>
      </c>
      <c r="M19" s="40">
        <v>15</v>
      </c>
      <c r="N19" s="40"/>
      <c r="O19" s="40"/>
      <c r="P19" s="40">
        <v>10</v>
      </c>
      <c r="Q19" s="5">
        <v>3</v>
      </c>
      <c r="R19" s="12"/>
      <c r="S19" s="16"/>
      <c r="T19" s="13"/>
      <c r="U19" s="13"/>
      <c r="V19" s="13"/>
      <c r="W19" s="13"/>
      <c r="X19" s="13"/>
      <c r="Y19" s="5"/>
      <c r="Z19" s="6"/>
      <c r="AA19" s="16"/>
      <c r="AB19" s="13"/>
      <c r="AC19" s="13"/>
      <c r="AD19" s="13"/>
      <c r="AE19" s="13"/>
      <c r="AF19" s="13"/>
      <c r="AG19" s="5"/>
      <c r="AH19" s="12"/>
    </row>
    <row r="20" spans="1:34" ht="10.75" customHeight="1">
      <c r="A20" s="71">
        <v>6</v>
      </c>
      <c r="B20" s="68" t="s">
        <v>35</v>
      </c>
      <c r="C20" s="5">
        <f t="shared" si="4"/>
        <v>60</v>
      </c>
      <c r="D20" s="22">
        <f t="shared" si="11"/>
        <v>5</v>
      </c>
      <c r="E20" s="5">
        <f t="shared" si="5"/>
        <v>30</v>
      </c>
      <c r="F20" s="5">
        <f t="shared" si="6"/>
        <v>15</v>
      </c>
      <c r="G20" s="5">
        <f t="shared" si="7"/>
        <v>0</v>
      </c>
      <c r="H20" s="5">
        <f t="shared" si="8"/>
        <v>0</v>
      </c>
      <c r="I20" s="5">
        <f t="shared" si="9"/>
        <v>15</v>
      </c>
      <c r="J20" s="6">
        <f t="shared" si="10"/>
        <v>0</v>
      </c>
      <c r="K20" s="39"/>
      <c r="L20" s="40"/>
      <c r="M20" s="40"/>
      <c r="N20" s="40"/>
      <c r="O20" s="40"/>
      <c r="P20" s="40"/>
      <c r="Q20" s="5"/>
      <c r="R20" s="12"/>
      <c r="S20" s="16">
        <v>30</v>
      </c>
      <c r="T20" s="13">
        <v>15</v>
      </c>
      <c r="U20" s="13"/>
      <c r="V20" s="13"/>
      <c r="W20" s="13">
        <v>15</v>
      </c>
      <c r="X20" s="13"/>
      <c r="Y20" s="5">
        <v>5</v>
      </c>
      <c r="Z20" s="6"/>
      <c r="AA20" s="16"/>
      <c r="AB20" s="13"/>
      <c r="AC20" s="13"/>
      <c r="AD20" s="13"/>
      <c r="AE20" s="13"/>
      <c r="AF20" s="13"/>
      <c r="AG20" s="5"/>
      <c r="AH20" s="12"/>
    </row>
    <row r="21" spans="1:34" ht="11.5" customHeight="1">
      <c r="A21" s="70">
        <v>7</v>
      </c>
      <c r="B21" s="68" t="s">
        <v>43</v>
      </c>
      <c r="C21" s="5">
        <f t="shared" si="4"/>
        <v>30</v>
      </c>
      <c r="D21" s="22">
        <f t="shared" si="11"/>
        <v>2</v>
      </c>
      <c r="E21" s="5">
        <f t="shared" si="5"/>
        <v>0</v>
      </c>
      <c r="F21" s="5">
        <f t="shared" si="6"/>
        <v>0</v>
      </c>
      <c r="G21" s="5">
        <f t="shared" si="7"/>
        <v>0</v>
      </c>
      <c r="H21" s="5">
        <f t="shared" si="8"/>
        <v>30</v>
      </c>
      <c r="I21" s="5">
        <f t="shared" si="9"/>
        <v>0</v>
      </c>
      <c r="J21" s="6">
        <f t="shared" si="10"/>
        <v>0</v>
      </c>
      <c r="K21" s="39"/>
      <c r="L21" s="40"/>
      <c r="M21" s="40"/>
      <c r="N21" s="40">
        <v>30</v>
      </c>
      <c r="O21" s="40"/>
      <c r="P21" s="40"/>
      <c r="Q21" s="5">
        <v>2</v>
      </c>
      <c r="R21" s="12"/>
      <c r="S21" s="16"/>
      <c r="T21" s="13"/>
      <c r="U21" s="13"/>
      <c r="V21" s="13"/>
      <c r="W21" s="13"/>
      <c r="X21" s="13"/>
      <c r="Y21" s="5"/>
      <c r="Z21" s="6"/>
      <c r="AA21" s="16"/>
      <c r="AB21" s="13"/>
      <c r="AC21" s="13"/>
      <c r="AD21" s="13"/>
      <c r="AE21" s="13"/>
      <c r="AF21" s="13"/>
      <c r="AG21" s="5"/>
      <c r="AH21" s="12"/>
    </row>
    <row r="22" spans="1:34" ht="11.5" customHeight="1">
      <c r="A22" s="71">
        <v>8</v>
      </c>
      <c r="B22" s="68" t="s">
        <v>54</v>
      </c>
      <c r="C22" s="5">
        <f>SUM(E22:J22)</f>
        <v>30</v>
      </c>
      <c r="D22" s="22">
        <f>SUM(Q22,Y22,AG22)</f>
        <v>2</v>
      </c>
      <c r="E22" s="5">
        <f t="shared" si="5"/>
        <v>15</v>
      </c>
      <c r="F22" s="5">
        <f t="shared" si="6"/>
        <v>15</v>
      </c>
      <c r="G22" s="5">
        <f t="shared" si="7"/>
        <v>0</v>
      </c>
      <c r="H22" s="5">
        <f t="shared" si="8"/>
        <v>0</v>
      </c>
      <c r="I22" s="5">
        <f t="shared" si="9"/>
        <v>0</v>
      </c>
      <c r="J22" s="6">
        <f t="shared" si="10"/>
        <v>0</v>
      </c>
      <c r="K22" s="39"/>
      <c r="L22" s="40"/>
      <c r="M22" s="40"/>
      <c r="N22" s="40"/>
      <c r="O22" s="40"/>
      <c r="P22" s="40"/>
      <c r="Q22" s="5"/>
      <c r="R22" s="12"/>
      <c r="S22" s="16"/>
      <c r="T22" s="13"/>
      <c r="U22" s="13"/>
      <c r="V22" s="13"/>
      <c r="W22" s="13"/>
      <c r="X22" s="13"/>
      <c r="Y22" s="5"/>
      <c r="Z22" s="6"/>
      <c r="AA22" s="16">
        <v>15</v>
      </c>
      <c r="AB22" s="13">
        <v>15</v>
      </c>
      <c r="AC22" s="13"/>
      <c r="AD22" s="13"/>
      <c r="AE22" s="13"/>
      <c r="AF22" s="13"/>
      <c r="AG22" s="5">
        <v>2</v>
      </c>
      <c r="AH22" s="12"/>
    </row>
    <row r="23" spans="1:34" ht="12" customHeight="1">
      <c r="A23" s="70">
        <v>9</v>
      </c>
      <c r="B23" s="68" t="s">
        <v>36</v>
      </c>
      <c r="C23" s="5">
        <f t="shared" si="4"/>
        <v>30</v>
      </c>
      <c r="D23" s="5">
        <f t="shared" si="11"/>
        <v>3</v>
      </c>
      <c r="E23" s="5">
        <f t="shared" si="5"/>
        <v>15</v>
      </c>
      <c r="F23" s="5">
        <f t="shared" si="6"/>
        <v>0</v>
      </c>
      <c r="G23" s="5">
        <f t="shared" si="7"/>
        <v>15</v>
      </c>
      <c r="H23" s="5">
        <f t="shared" si="8"/>
        <v>0</v>
      </c>
      <c r="I23" s="5">
        <f t="shared" si="9"/>
        <v>0</v>
      </c>
      <c r="J23" s="6">
        <f t="shared" si="10"/>
        <v>0</v>
      </c>
      <c r="K23" s="16">
        <v>15</v>
      </c>
      <c r="L23" s="13"/>
      <c r="M23" s="13">
        <v>15</v>
      </c>
      <c r="N23" s="13"/>
      <c r="O23" s="13"/>
      <c r="P23" s="13"/>
      <c r="Q23" s="5">
        <v>3</v>
      </c>
      <c r="R23" s="12" t="s">
        <v>16</v>
      </c>
      <c r="S23" s="16"/>
      <c r="T23" s="13"/>
      <c r="U23" s="13"/>
      <c r="V23" s="13"/>
      <c r="W23" s="13"/>
      <c r="X23" s="13"/>
      <c r="Y23" s="5"/>
      <c r="Z23" s="6"/>
      <c r="AA23" s="16"/>
      <c r="AB23" s="13"/>
      <c r="AC23" s="13"/>
      <c r="AD23" s="13"/>
      <c r="AE23" s="13"/>
      <c r="AF23" s="13"/>
      <c r="AG23" s="5"/>
      <c r="AH23" s="12"/>
    </row>
    <row r="24" spans="1:34" ht="11.5" customHeight="1">
      <c r="A24" s="71">
        <v>10</v>
      </c>
      <c r="B24" s="72" t="s">
        <v>68</v>
      </c>
      <c r="C24" s="5">
        <f t="shared" si="4"/>
        <v>30</v>
      </c>
      <c r="D24" s="5">
        <f t="shared" si="11"/>
        <v>2</v>
      </c>
      <c r="E24" s="5">
        <f t="shared" si="5"/>
        <v>15</v>
      </c>
      <c r="F24" s="5">
        <f t="shared" si="6"/>
        <v>15</v>
      </c>
      <c r="G24" s="5">
        <f t="shared" si="7"/>
        <v>0</v>
      </c>
      <c r="H24" s="5">
        <f t="shared" si="8"/>
        <v>0</v>
      </c>
      <c r="I24" s="5">
        <f t="shared" si="9"/>
        <v>0</v>
      </c>
      <c r="J24" s="6">
        <f t="shared" si="10"/>
        <v>0</v>
      </c>
      <c r="K24" s="16">
        <v>15</v>
      </c>
      <c r="L24" s="13">
        <v>15</v>
      </c>
      <c r="M24" s="13"/>
      <c r="N24" s="13"/>
      <c r="O24" s="13"/>
      <c r="P24" s="13"/>
      <c r="Q24" s="5">
        <v>2</v>
      </c>
      <c r="R24" s="12"/>
      <c r="S24" s="16"/>
      <c r="T24" s="13"/>
      <c r="U24" s="13"/>
      <c r="V24" s="13"/>
      <c r="W24" s="13"/>
      <c r="X24" s="13"/>
      <c r="Y24" s="5"/>
      <c r="Z24" s="6"/>
      <c r="AA24" s="16"/>
      <c r="AB24" s="13"/>
      <c r="AC24" s="13"/>
      <c r="AD24" s="13"/>
      <c r="AE24" s="13"/>
      <c r="AF24" s="13"/>
      <c r="AG24" s="5"/>
      <c r="AH24" s="12"/>
    </row>
    <row r="25" spans="1:34" ht="12" customHeight="1">
      <c r="A25" s="70">
        <v>11</v>
      </c>
      <c r="B25" s="69" t="s">
        <v>70</v>
      </c>
      <c r="C25" s="5">
        <f t="shared" si="4"/>
        <v>45</v>
      </c>
      <c r="D25" s="5">
        <f t="shared" si="11"/>
        <v>3</v>
      </c>
      <c r="E25" s="5">
        <f t="shared" si="5"/>
        <v>15</v>
      </c>
      <c r="F25" s="5">
        <f t="shared" si="6"/>
        <v>15</v>
      </c>
      <c r="G25" s="5">
        <f t="shared" si="7"/>
        <v>0</v>
      </c>
      <c r="H25" s="5">
        <f t="shared" si="8"/>
        <v>0</v>
      </c>
      <c r="I25" s="5">
        <f t="shared" si="9"/>
        <v>15</v>
      </c>
      <c r="J25" s="6">
        <f t="shared" si="10"/>
        <v>0</v>
      </c>
      <c r="K25" s="16"/>
      <c r="L25" s="13"/>
      <c r="M25" s="13"/>
      <c r="N25" s="13"/>
      <c r="O25" s="13"/>
      <c r="P25" s="13"/>
      <c r="Q25" s="5"/>
      <c r="R25" s="12"/>
      <c r="S25" s="16">
        <v>15</v>
      </c>
      <c r="T25" s="13">
        <v>15</v>
      </c>
      <c r="U25" s="13"/>
      <c r="V25" s="13"/>
      <c r="W25" s="13">
        <v>15</v>
      </c>
      <c r="X25" s="13"/>
      <c r="Y25" s="5">
        <v>3</v>
      </c>
      <c r="Z25" s="6"/>
      <c r="AA25" s="16"/>
      <c r="AB25" s="13"/>
      <c r="AC25" s="13"/>
      <c r="AD25" s="13"/>
      <c r="AE25" s="13"/>
      <c r="AF25" s="13"/>
      <c r="AG25" s="5"/>
      <c r="AH25" s="12"/>
    </row>
    <row r="26" spans="1:34" ht="12" customHeight="1">
      <c r="A26" s="71">
        <v>12</v>
      </c>
      <c r="B26" s="73" t="s">
        <v>41</v>
      </c>
      <c r="C26" s="5">
        <f t="shared" si="4"/>
        <v>30</v>
      </c>
      <c r="D26" s="5">
        <v>2</v>
      </c>
      <c r="E26" s="5">
        <f t="shared" si="5"/>
        <v>15</v>
      </c>
      <c r="F26" s="5">
        <f t="shared" si="6"/>
        <v>0</v>
      </c>
      <c r="G26" s="5">
        <f t="shared" si="7"/>
        <v>0</v>
      </c>
      <c r="H26" s="5">
        <f t="shared" si="8"/>
        <v>0</v>
      </c>
      <c r="I26" s="5">
        <f t="shared" si="9"/>
        <v>15</v>
      </c>
      <c r="J26" s="6">
        <f t="shared" si="10"/>
        <v>0</v>
      </c>
      <c r="K26" s="16"/>
      <c r="L26" s="13"/>
      <c r="M26" s="13"/>
      <c r="N26" s="13"/>
      <c r="O26" s="13"/>
      <c r="P26" s="13"/>
      <c r="Q26" s="5"/>
      <c r="R26" s="12"/>
      <c r="S26" s="16"/>
      <c r="T26" s="13"/>
      <c r="U26" s="13"/>
      <c r="V26" s="13"/>
      <c r="W26" s="13"/>
      <c r="X26" s="13"/>
      <c r="Y26" s="5"/>
      <c r="Z26" s="6"/>
      <c r="AA26" s="16">
        <v>15</v>
      </c>
      <c r="AB26" s="13"/>
      <c r="AC26" s="13"/>
      <c r="AD26" s="13"/>
      <c r="AE26" s="13">
        <v>15</v>
      </c>
      <c r="AF26" s="13"/>
      <c r="AG26" s="5">
        <v>2</v>
      </c>
      <c r="AH26" s="12"/>
    </row>
    <row r="27" spans="1:34" ht="11.5" customHeight="1">
      <c r="A27" s="17" t="s">
        <v>9</v>
      </c>
      <c r="B27" s="17" t="s">
        <v>22</v>
      </c>
      <c r="C27" s="17">
        <f t="shared" ref="C27:Q27" si="12">SUM(C28:C41)</f>
        <v>475</v>
      </c>
      <c r="D27" s="17">
        <f t="shared" si="12"/>
        <v>48</v>
      </c>
      <c r="E27" s="17">
        <f t="shared" si="12"/>
        <v>205</v>
      </c>
      <c r="F27" s="17">
        <f t="shared" si="12"/>
        <v>40</v>
      </c>
      <c r="G27" s="17">
        <f t="shared" si="12"/>
        <v>45</v>
      </c>
      <c r="H27" s="17">
        <f t="shared" si="12"/>
        <v>15</v>
      </c>
      <c r="I27" s="17">
        <f t="shared" si="12"/>
        <v>125</v>
      </c>
      <c r="J27" s="18">
        <f t="shared" si="12"/>
        <v>45</v>
      </c>
      <c r="K27" s="19">
        <f t="shared" si="12"/>
        <v>30</v>
      </c>
      <c r="L27" s="17">
        <f t="shared" si="12"/>
        <v>0</v>
      </c>
      <c r="M27" s="17">
        <f t="shared" si="12"/>
        <v>15</v>
      </c>
      <c r="N27" s="17">
        <f t="shared" si="12"/>
        <v>0</v>
      </c>
      <c r="O27" s="17">
        <f t="shared" si="12"/>
        <v>0</v>
      </c>
      <c r="P27" s="17">
        <f t="shared" si="12"/>
        <v>15</v>
      </c>
      <c r="Q27" s="17">
        <f t="shared" si="12"/>
        <v>4</v>
      </c>
      <c r="R27" s="20">
        <v>0</v>
      </c>
      <c r="S27" s="19">
        <f t="shared" ref="S27:Y27" si="13">SUM(S28:S41)</f>
        <v>115</v>
      </c>
      <c r="T27" s="17">
        <f t="shared" si="13"/>
        <v>10</v>
      </c>
      <c r="U27" s="17">
        <f t="shared" si="13"/>
        <v>30</v>
      </c>
      <c r="V27" s="17">
        <f t="shared" si="13"/>
        <v>15</v>
      </c>
      <c r="W27" s="17">
        <f t="shared" si="13"/>
        <v>85</v>
      </c>
      <c r="X27" s="17">
        <f t="shared" si="13"/>
        <v>0</v>
      </c>
      <c r="Y27" s="17">
        <f t="shared" si="13"/>
        <v>19</v>
      </c>
      <c r="Z27" s="18">
        <v>1</v>
      </c>
      <c r="AA27" s="19">
        <f t="shared" ref="AA27:AG27" si="14">SUM(AA28:AA41)</f>
        <v>60</v>
      </c>
      <c r="AB27" s="17">
        <f t="shared" si="14"/>
        <v>30</v>
      </c>
      <c r="AC27" s="17">
        <f t="shared" si="14"/>
        <v>0</v>
      </c>
      <c r="AD27" s="17">
        <f t="shared" si="14"/>
        <v>0</v>
      </c>
      <c r="AE27" s="17">
        <f t="shared" si="14"/>
        <v>40</v>
      </c>
      <c r="AF27" s="17">
        <f t="shared" si="14"/>
        <v>30</v>
      </c>
      <c r="AG27" s="17">
        <f t="shared" si="14"/>
        <v>25</v>
      </c>
      <c r="AH27" s="20">
        <v>0</v>
      </c>
    </row>
    <row r="28" spans="1:34" ht="12" customHeight="1">
      <c r="A28" s="13">
        <v>1</v>
      </c>
      <c r="B28" s="66" t="s">
        <v>31</v>
      </c>
      <c r="C28" s="5">
        <f t="shared" si="4"/>
        <v>30</v>
      </c>
      <c r="D28" s="5">
        <f>SUM(Q28,Y28,AG28)</f>
        <v>2</v>
      </c>
      <c r="E28" s="5">
        <f t="shared" ref="E28:E41" si="15">SUM(K28,S28,AA28)</f>
        <v>15</v>
      </c>
      <c r="F28" s="5">
        <f>SUM(L28,T28,AB28)</f>
        <v>0</v>
      </c>
      <c r="G28" s="5">
        <f t="shared" ref="G28:G41" si="16">SUM(M28,U28,AC28)</f>
        <v>15</v>
      </c>
      <c r="H28" s="5">
        <f t="shared" ref="H28:H41" si="17">SUM(N28,V28,AD28)</f>
        <v>0</v>
      </c>
      <c r="I28" s="5">
        <f>SUM(O28,W28,AE28)</f>
        <v>0</v>
      </c>
      <c r="J28" s="6">
        <f>SUM(P28,X28,AF28)</f>
        <v>0</v>
      </c>
      <c r="K28" s="16">
        <v>15</v>
      </c>
      <c r="L28" s="13"/>
      <c r="M28" s="13">
        <v>15</v>
      </c>
      <c r="N28" s="13"/>
      <c r="O28" s="13"/>
      <c r="P28" s="13"/>
      <c r="Q28" s="5">
        <v>2</v>
      </c>
      <c r="R28" s="12"/>
      <c r="S28" s="16"/>
      <c r="T28" s="13"/>
      <c r="U28" s="13"/>
      <c r="V28" s="13"/>
      <c r="W28" s="13"/>
      <c r="X28" s="13"/>
      <c r="Y28" s="5"/>
      <c r="Z28" s="6"/>
      <c r="AA28" s="16"/>
      <c r="AB28" s="13"/>
      <c r="AC28" s="13"/>
      <c r="AD28" s="13"/>
      <c r="AE28" s="13"/>
      <c r="AF28" s="13"/>
      <c r="AG28" s="5"/>
      <c r="AH28" s="12"/>
    </row>
    <row r="29" spans="1:34" ht="12" customHeight="1">
      <c r="A29" s="15">
        <v>2</v>
      </c>
      <c r="B29" s="67" t="s">
        <v>32</v>
      </c>
      <c r="C29" s="5">
        <f t="shared" si="4"/>
        <v>30</v>
      </c>
      <c r="D29" s="5">
        <f t="shared" ref="D29:D37" si="18">SUM(Q29,Y29,AG29)</f>
        <v>2</v>
      </c>
      <c r="E29" s="5">
        <f t="shared" si="15"/>
        <v>15</v>
      </c>
      <c r="F29" s="5">
        <f t="shared" ref="F29:F41" si="19">SUM(L29,T29,AB29)</f>
        <v>0</v>
      </c>
      <c r="G29" s="5">
        <f t="shared" si="16"/>
        <v>15</v>
      </c>
      <c r="H29" s="5">
        <f t="shared" si="17"/>
        <v>0</v>
      </c>
      <c r="I29" s="5">
        <f t="shared" ref="I29:I41" si="20">SUM(O29,W29,AE29)</f>
        <v>0</v>
      </c>
      <c r="J29" s="6">
        <f t="shared" ref="J29:J41" si="21">SUM(P29,X29,AF29)</f>
        <v>0</v>
      </c>
      <c r="K29" s="16"/>
      <c r="L29" s="13"/>
      <c r="M29" s="13"/>
      <c r="N29" s="13"/>
      <c r="O29" s="13"/>
      <c r="P29" s="13"/>
      <c r="Q29" s="5">
        <v>0</v>
      </c>
      <c r="R29" s="12"/>
      <c r="S29" s="16">
        <v>15</v>
      </c>
      <c r="T29" s="13"/>
      <c r="U29" s="13">
        <v>15</v>
      </c>
      <c r="V29" s="13"/>
      <c r="W29" s="13"/>
      <c r="X29" s="13"/>
      <c r="Y29" s="5">
        <v>2</v>
      </c>
      <c r="Z29" s="6"/>
      <c r="AA29" s="16"/>
      <c r="AB29" s="13"/>
      <c r="AC29" s="13"/>
      <c r="AD29" s="13"/>
      <c r="AE29" s="13"/>
      <c r="AF29" s="13"/>
      <c r="AG29" s="5"/>
      <c r="AH29" s="12"/>
    </row>
    <row r="30" spans="1:34" ht="11.5" customHeight="1">
      <c r="A30" s="13">
        <v>3</v>
      </c>
      <c r="B30" s="66" t="s">
        <v>40</v>
      </c>
      <c r="C30" s="5">
        <f t="shared" si="4"/>
        <v>45</v>
      </c>
      <c r="D30" s="5">
        <f t="shared" si="18"/>
        <v>3</v>
      </c>
      <c r="E30" s="5">
        <f t="shared" si="15"/>
        <v>30</v>
      </c>
      <c r="F30" s="5">
        <f t="shared" si="19"/>
        <v>0</v>
      </c>
      <c r="G30" s="5">
        <f t="shared" si="16"/>
        <v>0</v>
      </c>
      <c r="H30" s="5">
        <f t="shared" si="17"/>
        <v>0</v>
      </c>
      <c r="I30" s="5">
        <f t="shared" si="20"/>
        <v>15</v>
      </c>
      <c r="J30" s="6">
        <f t="shared" si="21"/>
        <v>0</v>
      </c>
      <c r="K30" s="16"/>
      <c r="L30" s="13"/>
      <c r="M30" s="13"/>
      <c r="N30" s="13"/>
      <c r="O30" s="13"/>
      <c r="P30" s="13"/>
      <c r="Q30" s="5"/>
      <c r="R30" s="12"/>
      <c r="S30" s="16">
        <v>30</v>
      </c>
      <c r="T30" s="13"/>
      <c r="U30" s="13"/>
      <c r="V30" s="13"/>
      <c r="W30" s="13">
        <v>15</v>
      </c>
      <c r="X30" s="13"/>
      <c r="Y30" s="5">
        <v>3</v>
      </c>
      <c r="Z30" s="6"/>
      <c r="AA30" s="16"/>
      <c r="AB30" s="13"/>
      <c r="AC30" s="13"/>
      <c r="AD30" s="13"/>
      <c r="AE30" s="13"/>
      <c r="AF30" s="13"/>
      <c r="AG30" s="5"/>
      <c r="AH30" s="12"/>
    </row>
    <row r="31" spans="1:34" ht="11.5" customHeight="1">
      <c r="A31" s="15">
        <v>4</v>
      </c>
      <c r="B31" s="68" t="s">
        <v>33</v>
      </c>
      <c r="C31" s="5">
        <f t="shared" si="4"/>
        <v>30</v>
      </c>
      <c r="D31" s="5">
        <f t="shared" si="18"/>
        <v>2</v>
      </c>
      <c r="E31" s="5">
        <f t="shared" si="15"/>
        <v>15</v>
      </c>
      <c r="F31" s="5">
        <f t="shared" si="19"/>
        <v>0</v>
      </c>
      <c r="G31" s="5">
        <f t="shared" si="16"/>
        <v>0</v>
      </c>
      <c r="H31" s="5">
        <f t="shared" si="17"/>
        <v>0</v>
      </c>
      <c r="I31" s="5">
        <f t="shared" si="20"/>
        <v>0</v>
      </c>
      <c r="J31" s="6">
        <f t="shared" si="21"/>
        <v>15</v>
      </c>
      <c r="K31" s="16">
        <v>15</v>
      </c>
      <c r="L31" s="13"/>
      <c r="M31" s="13"/>
      <c r="N31" s="13"/>
      <c r="O31" s="13"/>
      <c r="P31" s="13">
        <v>15</v>
      </c>
      <c r="Q31" s="5">
        <v>2</v>
      </c>
      <c r="R31" s="12"/>
      <c r="S31" s="16"/>
      <c r="T31" s="13"/>
      <c r="U31" s="13"/>
      <c r="V31" s="13"/>
      <c r="W31" s="13"/>
      <c r="X31" s="13"/>
      <c r="Y31" s="5"/>
      <c r="Z31" s="6"/>
      <c r="AA31" s="16"/>
      <c r="AB31" s="13"/>
      <c r="AC31" s="13"/>
      <c r="AD31" s="13"/>
      <c r="AE31" s="13"/>
      <c r="AF31" s="13"/>
      <c r="AG31" s="5"/>
      <c r="AH31" s="12"/>
    </row>
    <row r="32" spans="1:34" ht="11.5" customHeight="1">
      <c r="A32" s="13">
        <v>5</v>
      </c>
      <c r="B32" s="68" t="s">
        <v>34</v>
      </c>
      <c r="C32" s="5">
        <f t="shared" si="4"/>
        <v>60</v>
      </c>
      <c r="D32" s="5">
        <f t="shared" si="18"/>
        <v>5</v>
      </c>
      <c r="E32" s="5">
        <f t="shared" si="15"/>
        <v>30</v>
      </c>
      <c r="F32" s="5">
        <f t="shared" si="19"/>
        <v>0</v>
      </c>
      <c r="G32" s="5">
        <f t="shared" si="16"/>
        <v>15</v>
      </c>
      <c r="H32" s="5">
        <f t="shared" si="17"/>
        <v>0</v>
      </c>
      <c r="I32" s="5">
        <f t="shared" si="20"/>
        <v>15</v>
      </c>
      <c r="J32" s="6">
        <f t="shared" si="21"/>
        <v>0</v>
      </c>
      <c r="K32" s="16"/>
      <c r="L32" s="13"/>
      <c r="M32" s="13"/>
      <c r="N32" s="13"/>
      <c r="O32" s="13"/>
      <c r="P32" s="13"/>
      <c r="Q32" s="5"/>
      <c r="R32" s="12"/>
      <c r="S32" s="16">
        <v>30</v>
      </c>
      <c r="T32" s="13"/>
      <c r="U32" s="13">
        <v>15</v>
      </c>
      <c r="V32" s="13"/>
      <c r="W32" s="13">
        <v>15</v>
      </c>
      <c r="X32" s="13"/>
      <c r="Y32" s="5">
        <v>5</v>
      </c>
      <c r="Z32" s="6" t="s">
        <v>16</v>
      </c>
      <c r="AA32" s="16"/>
      <c r="AB32" s="13"/>
      <c r="AC32" s="13"/>
      <c r="AD32" s="13"/>
      <c r="AE32" s="13"/>
      <c r="AF32" s="13"/>
      <c r="AG32" s="5"/>
      <c r="AH32" s="12"/>
    </row>
    <row r="33" spans="1:36" ht="11.5" customHeight="1">
      <c r="A33" s="15">
        <v>6</v>
      </c>
      <c r="B33" s="69" t="s">
        <v>72</v>
      </c>
      <c r="C33" s="5">
        <f t="shared" si="4"/>
        <v>30</v>
      </c>
      <c r="D33" s="5">
        <f t="shared" si="18"/>
        <v>2</v>
      </c>
      <c r="E33" s="5">
        <f t="shared" si="15"/>
        <v>15</v>
      </c>
      <c r="F33" s="5">
        <f t="shared" si="19"/>
        <v>0</v>
      </c>
      <c r="G33" s="5">
        <f t="shared" si="16"/>
        <v>0</v>
      </c>
      <c r="H33" s="5">
        <f t="shared" si="17"/>
        <v>0</v>
      </c>
      <c r="I33" s="5">
        <f t="shared" si="20"/>
        <v>15</v>
      </c>
      <c r="J33" s="6">
        <f t="shared" si="21"/>
        <v>0</v>
      </c>
      <c r="K33" s="16"/>
      <c r="L33" s="13"/>
      <c r="M33" s="13"/>
      <c r="N33" s="13"/>
      <c r="O33" s="13"/>
      <c r="P33" s="13"/>
      <c r="Q33" s="5"/>
      <c r="R33" s="12"/>
      <c r="S33" s="16">
        <v>15</v>
      </c>
      <c r="T33" s="13"/>
      <c r="U33" s="13"/>
      <c r="V33" s="13"/>
      <c r="W33" s="13">
        <v>15</v>
      </c>
      <c r="X33" s="13"/>
      <c r="Y33" s="5">
        <v>2</v>
      </c>
      <c r="Z33" s="6"/>
      <c r="AA33" s="16"/>
      <c r="AB33" s="13"/>
      <c r="AC33" s="13"/>
      <c r="AD33" s="13"/>
      <c r="AE33" s="13"/>
      <c r="AF33" s="13"/>
      <c r="AG33" s="5"/>
      <c r="AH33" s="12"/>
    </row>
    <row r="34" spans="1:36" ht="11.5" customHeight="1">
      <c r="A34" s="13">
        <v>7</v>
      </c>
      <c r="B34" s="68" t="s">
        <v>52</v>
      </c>
      <c r="C34" s="5">
        <f t="shared" si="4"/>
        <v>30</v>
      </c>
      <c r="D34" s="5">
        <f>SUM(Q34,Y34,AG34)</f>
        <v>2</v>
      </c>
      <c r="E34" s="5">
        <f t="shared" ref="E34:J34" si="22">SUM(K34,S34,AA34)</f>
        <v>15</v>
      </c>
      <c r="F34" s="5">
        <f t="shared" si="22"/>
        <v>0</v>
      </c>
      <c r="G34" s="5">
        <f t="shared" si="22"/>
        <v>0</v>
      </c>
      <c r="H34" s="5">
        <f t="shared" si="22"/>
        <v>15</v>
      </c>
      <c r="I34" s="5">
        <f t="shared" si="22"/>
        <v>0</v>
      </c>
      <c r="J34" s="6">
        <f t="shared" si="22"/>
        <v>0</v>
      </c>
      <c r="K34" s="16"/>
      <c r="L34" s="13"/>
      <c r="M34" s="13"/>
      <c r="N34" s="13"/>
      <c r="O34" s="13"/>
      <c r="P34" s="13"/>
      <c r="Q34" s="5"/>
      <c r="R34" s="12"/>
      <c r="S34" s="16">
        <v>15</v>
      </c>
      <c r="T34" s="13"/>
      <c r="U34" s="13"/>
      <c r="V34" s="13">
        <v>15</v>
      </c>
      <c r="W34" s="13"/>
      <c r="X34" s="13"/>
      <c r="Y34" s="5">
        <v>2</v>
      </c>
      <c r="Z34" s="6"/>
      <c r="AA34" s="16"/>
      <c r="AB34" s="13"/>
      <c r="AC34" s="13"/>
      <c r="AD34" s="13"/>
      <c r="AE34" s="13"/>
      <c r="AF34" s="13"/>
      <c r="AG34" s="5"/>
      <c r="AH34" s="12"/>
    </row>
    <row r="35" spans="1:36" ht="11.5" customHeight="1">
      <c r="A35" s="15">
        <v>8</v>
      </c>
      <c r="B35" s="68" t="s">
        <v>53</v>
      </c>
      <c r="C35" s="5">
        <f>SUM(E35:J35)</f>
        <v>45</v>
      </c>
      <c r="D35" s="5">
        <f>SUM(Q35,Y35,AG35)</f>
        <v>3</v>
      </c>
      <c r="E35" s="5">
        <f t="shared" si="15"/>
        <v>15</v>
      </c>
      <c r="F35" s="5">
        <f t="shared" si="19"/>
        <v>0</v>
      </c>
      <c r="G35" s="5">
        <f t="shared" si="16"/>
        <v>0</v>
      </c>
      <c r="H35" s="5">
        <f t="shared" si="17"/>
        <v>0</v>
      </c>
      <c r="I35" s="5">
        <f t="shared" si="20"/>
        <v>30</v>
      </c>
      <c r="J35" s="6">
        <f t="shared" si="21"/>
        <v>0</v>
      </c>
      <c r="K35" s="16"/>
      <c r="L35" s="13"/>
      <c r="M35" s="13"/>
      <c r="N35" s="13"/>
      <c r="O35" s="13"/>
      <c r="P35" s="13"/>
      <c r="Q35" s="5"/>
      <c r="R35" s="12"/>
      <c r="S35" s="16"/>
      <c r="T35" s="13"/>
      <c r="U35" s="13"/>
      <c r="V35" s="13"/>
      <c r="W35" s="13"/>
      <c r="X35" s="13"/>
      <c r="Y35" s="5"/>
      <c r="Z35" s="6"/>
      <c r="AA35" s="16">
        <v>15</v>
      </c>
      <c r="AB35" s="13"/>
      <c r="AC35" s="13"/>
      <c r="AD35" s="13"/>
      <c r="AE35" s="13">
        <v>30</v>
      </c>
      <c r="AF35" s="13"/>
      <c r="AG35" s="5">
        <v>3</v>
      </c>
      <c r="AH35" s="12"/>
    </row>
    <row r="36" spans="1:36" ht="12.7" customHeight="1">
      <c r="A36" s="13">
        <v>9</v>
      </c>
      <c r="B36" s="69" t="s">
        <v>75</v>
      </c>
      <c r="C36" s="5">
        <f t="shared" si="4"/>
        <v>30</v>
      </c>
      <c r="D36" s="5">
        <f t="shared" si="18"/>
        <v>2</v>
      </c>
      <c r="E36" s="5">
        <f t="shared" si="15"/>
        <v>15</v>
      </c>
      <c r="F36" s="5">
        <f t="shared" si="19"/>
        <v>15</v>
      </c>
      <c r="G36" s="5">
        <f t="shared" si="16"/>
        <v>0</v>
      </c>
      <c r="H36" s="5">
        <f t="shared" si="17"/>
        <v>0</v>
      </c>
      <c r="I36" s="5">
        <f t="shared" si="20"/>
        <v>0</v>
      </c>
      <c r="J36" s="6">
        <f t="shared" si="21"/>
        <v>0</v>
      </c>
      <c r="K36" s="16"/>
      <c r="L36" s="13"/>
      <c r="M36" s="13"/>
      <c r="N36" s="13"/>
      <c r="O36" s="13"/>
      <c r="P36" s="13"/>
      <c r="Q36" s="5"/>
      <c r="R36" s="12"/>
      <c r="S36" s="16"/>
      <c r="T36" s="13"/>
      <c r="U36" s="13"/>
      <c r="V36" s="13"/>
      <c r="W36" s="13"/>
      <c r="X36" s="13"/>
      <c r="Y36" s="5"/>
      <c r="Z36" s="6"/>
      <c r="AA36" s="16">
        <v>15</v>
      </c>
      <c r="AB36" s="13">
        <v>15</v>
      </c>
      <c r="AC36" s="13"/>
      <c r="AD36" s="13"/>
      <c r="AE36" s="13"/>
      <c r="AF36" s="13"/>
      <c r="AG36" s="5">
        <v>2</v>
      </c>
      <c r="AH36" s="12"/>
    </row>
    <row r="37" spans="1:36" ht="12" customHeight="1">
      <c r="A37" s="15">
        <v>10</v>
      </c>
      <c r="B37" s="68" t="s">
        <v>47</v>
      </c>
      <c r="C37" s="5">
        <f t="shared" si="4"/>
        <v>45</v>
      </c>
      <c r="D37" s="5">
        <f t="shared" si="18"/>
        <v>3</v>
      </c>
      <c r="E37" s="5">
        <f t="shared" si="15"/>
        <v>30</v>
      </c>
      <c r="F37" s="5">
        <f t="shared" si="19"/>
        <v>15</v>
      </c>
      <c r="G37" s="5">
        <f t="shared" si="16"/>
        <v>0</v>
      </c>
      <c r="H37" s="5">
        <f t="shared" si="17"/>
        <v>0</v>
      </c>
      <c r="I37" s="5">
        <f t="shared" si="20"/>
        <v>0</v>
      </c>
      <c r="J37" s="6">
        <f t="shared" si="21"/>
        <v>0</v>
      </c>
      <c r="K37" s="16"/>
      <c r="L37" s="13"/>
      <c r="M37" s="13"/>
      <c r="N37" s="13"/>
      <c r="O37" s="13"/>
      <c r="P37" s="13"/>
      <c r="Q37" s="5"/>
      <c r="R37" s="12"/>
      <c r="S37" s="16"/>
      <c r="T37" s="13"/>
      <c r="U37" s="13"/>
      <c r="V37" s="13"/>
      <c r="W37" s="13"/>
      <c r="X37" s="13"/>
      <c r="Y37" s="5"/>
      <c r="Z37" s="6"/>
      <c r="AA37" s="16">
        <v>30</v>
      </c>
      <c r="AB37" s="13">
        <v>15</v>
      </c>
      <c r="AC37" s="13"/>
      <c r="AD37" s="13"/>
      <c r="AE37" s="13"/>
      <c r="AF37" s="13"/>
      <c r="AG37" s="5">
        <v>3</v>
      </c>
      <c r="AH37" s="12"/>
    </row>
    <row r="38" spans="1:36" ht="12" customHeight="1">
      <c r="A38" s="13">
        <v>11</v>
      </c>
      <c r="B38" s="68" t="s">
        <v>51</v>
      </c>
      <c r="C38" s="5">
        <f t="shared" si="4"/>
        <v>30</v>
      </c>
      <c r="D38" s="5">
        <f>SUM(Q38,Y38,AG38)</f>
        <v>3</v>
      </c>
      <c r="E38" s="5">
        <f t="shared" si="15"/>
        <v>10</v>
      </c>
      <c r="F38" s="5">
        <f t="shared" si="19"/>
        <v>10</v>
      </c>
      <c r="G38" s="5">
        <f t="shared" si="16"/>
        <v>0</v>
      </c>
      <c r="H38" s="5">
        <f t="shared" si="17"/>
        <v>0</v>
      </c>
      <c r="I38" s="5">
        <f t="shared" si="20"/>
        <v>10</v>
      </c>
      <c r="J38" s="6">
        <f t="shared" si="21"/>
        <v>0</v>
      </c>
      <c r="K38" s="16"/>
      <c r="L38" s="13"/>
      <c r="M38" s="13"/>
      <c r="N38" s="13"/>
      <c r="O38" s="13"/>
      <c r="P38" s="13"/>
      <c r="Q38" s="5"/>
      <c r="R38" s="12"/>
      <c r="S38" s="16">
        <v>10</v>
      </c>
      <c r="T38" s="13">
        <v>10</v>
      </c>
      <c r="U38" s="13"/>
      <c r="V38" s="13"/>
      <c r="W38" s="13">
        <v>10</v>
      </c>
      <c r="X38" s="13"/>
      <c r="Y38" s="5">
        <v>3</v>
      </c>
      <c r="Z38" s="6"/>
      <c r="AA38" s="16"/>
      <c r="AB38" s="13"/>
      <c r="AC38" s="13"/>
      <c r="AD38" s="13"/>
      <c r="AE38" s="13"/>
      <c r="AF38" s="13"/>
      <c r="AG38" s="5"/>
      <c r="AH38" s="12"/>
    </row>
    <row r="39" spans="1:36" ht="12" customHeight="1">
      <c r="A39" s="15">
        <v>12</v>
      </c>
      <c r="B39" s="69" t="s">
        <v>76</v>
      </c>
      <c r="C39" s="5">
        <f t="shared" si="4"/>
        <v>30</v>
      </c>
      <c r="D39" s="5">
        <f>SUM(Q39,Y39,AG39)</f>
        <v>2</v>
      </c>
      <c r="E39" s="5">
        <f t="shared" si="15"/>
        <v>0</v>
      </c>
      <c r="F39" s="5">
        <f t="shared" si="19"/>
        <v>0</v>
      </c>
      <c r="G39" s="5">
        <f t="shared" si="16"/>
        <v>0</v>
      </c>
      <c r="H39" s="5">
        <f t="shared" si="17"/>
        <v>0</v>
      </c>
      <c r="I39" s="5">
        <f t="shared" si="20"/>
        <v>30</v>
      </c>
      <c r="J39" s="6">
        <f t="shared" si="21"/>
        <v>0</v>
      </c>
      <c r="K39" s="16"/>
      <c r="L39" s="13"/>
      <c r="M39" s="13"/>
      <c r="N39" s="13"/>
      <c r="O39" s="13"/>
      <c r="P39" s="13"/>
      <c r="Q39" s="5"/>
      <c r="R39" s="12"/>
      <c r="S39" s="16"/>
      <c r="T39" s="13"/>
      <c r="U39" s="13"/>
      <c r="V39" s="13"/>
      <c r="W39" s="13">
        <v>30</v>
      </c>
      <c r="X39" s="13"/>
      <c r="Y39" s="5">
        <v>2</v>
      </c>
      <c r="Z39" s="6"/>
      <c r="AA39" s="16"/>
      <c r="AB39" s="13"/>
      <c r="AC39" s="13"/>
      <c r="AD39" s="13"/>
      <c r="AE39" s="13"/>
      <c r="AF39" s="13"/>
      <c r="AG39" s="5"/>
      <c r="AH39" s="12"/>
      <c r="AJ39" s="4">
        <f>D42-D40</f>
        <v>75</v>
      </c>
    </row>
    <row r="40" spans="1:36" ht="10.75" customHeight="1">
      <c r="A40" s="13">
        <v>13</v>
      </c>
      <c r="B40" s="68" t="s">
        <v>39</v>
      </c>
      <c r="C40" s="5">
        <f t="shared" si="4"/>
        <v>10</v>
      </c>
      <c r="D40" s="22">
        <v>15</v>
      </c>
      <c r="E40" s="5">
        <f t="shared" si="15"/>
        <v>0</v>
      </c>
      <c r="F40" s="5">
        <f t="shared" si="19"/>
        <v>0</v>
      </c>
      <c r="G40" s="5">
        <f t="shared" si="16"/>
        <v>0</v>
      </c>
      <c r="H40" s="5">
        <f t="shared" si="17"/>
        <v>0</v>
      </c>
      <c r="I40" s="5">
        <f t="shared" si="20"/>
        <v>10</v>
      </c>
      <c r="J40" s="6">
        <f t="shared" si="21"/>
        <v>0</v>
      </c>
      <c r="K40" s="16"/>
      <c r="L40" s="13"/>
      <c r="M40" s="13"/>
      <c r="N40" s="13"/>
      <c r="O40" s="13"/>
      <c r="P40" s="13"/>
      <c r="Q40" s="5"/>
      <c r="R40" s="12"/>
      <c r="S40" s="16"/>
      <c r="T40" s="13"/>
      <c r="U40" s="13"/>
      <c r="V40" s="13"/>
      <c r="W40" s="13"/>
      <c r="X40" s="13"/>
      <c r="Y40" s="5"/>
      <c r="Z40" s="6"/>
      <c r="AA40" s="16"/>
      <c r="AB40" s="13"/>
      <c r="AC40" s="13"/>
      <c r="AD40" s="13"/>
      <c r="AE40" s="13">
        <v>10</v>
      </c>
      <c r="AF40" s="13"/>
      <c r="AG40" s="5">
        <v>15</v>
      </c>
      <c r="AH40" s="12"/>
    </row>
    <row r="41" spans="1:36" ht="12" customHeight="1">
      <c r="A41" s="15">
        <v>14</v>
      </c>
      <c r="B41" s="68" t="s">
        <v>38</v>
      </c>
      <c r="C41" s="5">
        <f t="shared" si="4"/>
        <v>30</v>
      </c>
      <c r="D41" s="22">
        <f>SUM(Q41,Y41,AG41)</f>
        <v>2</v>
      </c>
      <c r="E41" s="5">
        <f t="shared" si="15"/>
        <v>0</v>
      </c>
      <c r="F41" s="5">
        <f t="shared" si="19"/>
        <v>0</v>
      </c>
      <c r="G41" s="5">
        <f t="shared" si="16"/>
        <v>0</v>
      </c>
      <c r="H41" s="5">
        <f t="shared" si="17"/>
        <v>0</v>
      </c>
      <c r="I41" s="5">
        <f t="shared" si="20"/>
        <v>0</v>
      </c>
      <c r="J41" s="6">
        <f t="shared" si="21"/>
        <v>30</v>
      </c>
      <c r="K41" s="16"/>
      <c r="L41" s="13"/>
      <c r="M41" s="13"/>
      <c r="N41" s="13"/>
      <c r="O41" s="13"/>
      <c r="P41" s="13"/>
      <c r="Q41" s="5"/>
      <c r="R41" s="12"/>
      <c r="S41" s="16"/>
      <c r="T41" s="13"/>
      <c r="U41" s="13"/>
      <c r="V41" s="13"/>
      <c r="W41" s="13"/>
      <c r="X41" s="13"/>
      <c r="Y41" s="5"/>
      <c r="Z41" s="6"/>
      <c r="AA41" s="16"/>
      <c r="AB41" s="13"/>
      <c r="AC41" s="13"/>
      <c r="AD41" s="13"/>
      <c r="AE41" s="13"/>
      <c r="AF41" s="13">
        <v>30</v>
      </c>
      <c r="AG41" s="5">
        <v>2</v>
      </c>
      <c r="AH41" s="12"/>
    </row>
    <row r="42" spans="1:36" ht="10.5">
      <c r="A42" s="32">
        <v>15</v>
      </c>
      <c r="B42" s="35"/>
      <c r="C42" s="59">
        <f>SUM(C9,C14,C27)</f>
        <v>1045</v>
      </c>
      <c r="D42" s="59">
        <f>SUM(D9,D14,D27)</f>
        <v>90</v>
      </c>
      <c r="E42" s="23">
        <f t="shared" ref="E42:AH42" si="23">SUM(E10:E13,E15:E26,E28:E41)</f>
        <v>440</v>
      </c>
      <c r="F42" s="23">
        <f t="shared" si="23"/>
        <v>155</v>
      </c>
      <c r="G42" s="23">
        <f t="shared" si="23"/>
        <v>90</v>
      </c>
      <c r="H42" s="23">
        <f t="shared" si="23"/>
        <v>105</v>
      </c>
      <c r="I42" s="23">
        <f t="shared" si="23"/>
        <v>200</v>
      </c>
      <c r="J42" s="23">
        <f t="shared" si="23"/>
        <v>55</v>
      </c>
      <c r="K42" s="5">
        <f t="shared" si="23"/>
        <v>160</v>
      </c>
      <c r="L42" s="5">
        <f t="shared" si="23"/>
        <v>55</v>
      </c>
      <c r="M42" s="5">
        <f t="shared" si="23"/>
        <v>60</v>
      </c>
      <c r="N42" s="5">
        <f t="shared" si="23"/>
        <v>75</v>
      </c>
      <c r="O42" s="5">
        <f t="shared" si="23"/>
        <v>30</v>
      </c>
      <c r="P42" s="5">
        <f t="shared" si="23"/>
        <v>25</v>
      </c>
      <c r="Q42" s="5">
        <f t="shared" si="23"/>
        <v>30</v>
      </c>
      <c r="R42" s="5">
        <f t="shared" si="23"/>
        <v>0</v>
      </c>
      <c r="S42" s="5">
        <f t="shared" si="23"/>
        <v>175</v>
      </c>
      <c r="T42" s="5">
        <f t="shared" si="23"/>
        <v>55</v>
      </c>
      <c r="U42" s="5">
        <f t="shared" si="23"/>
        <v>30</v>
      </c>
      <c r="V42" s="5">
        <f t="shared" si="23"/>
        <v>30</v>
      </c>
      <c r="W42" s="5">
        <f t="shared" si="23"/>
        <v>115</v>
      </c>
      <c r="X42" s="5">
        <f t="shared" si="23"/>
        <v>0</v>
      </c>
      <c r="Y42" s="5">
        <f t="shared" si="23"/>
        <v>30</v>
      </c>
      <c r="Z42" s="6">
        <f t="shared" si="23"/>
        <v>0</v>
      </c>
      <c r="AA42" s="41">
        <f t="shared" si="23"/>
        <v>105</v>
      </c>
      <c r="AB42" s="5">
        <f t="shared" si="23"/>
        <v>45</v>
      </c>
      <c r="AC42" s="5">
        <f t="shared" si="23"/>
        <v>0</v>
      </c>
      <c r="AD42" s="5">
        <f t="shared" si="23"/>
        <v>0</v>
      </c>
      <c r="AE42" s="5">
        <f t="shared" si="23"/>
        <v>55</v>
      </c>
      <c r="AF42" s="5">
        <f t="shared" si="23"/>
        <v>30</v>
      </c>
      <c r="AG42" s="5">
        <f t="shared" si="23"/>
        <v>30</v>
      </c>
      <c r="AH42" s="12">
        <f t="shared" si="23"/>
        <v>0</v>
      </c>
    </row>
    <row r="43" spans="1:36" ht="10.5">
      <c r="A43" s="33">
        <v>16</v>
      </c>
      <c r="B43" s="35"/>
      <c r="C43" s="59"/>
      <c r="D43" s="59"/>
      <c r="E43" s="59">
        <f>SUM(E42:J42)</f>
        <v>1045</v>
      </c>
      <c r="F43" s="59"/>
      <c r="G43" s="59"/>
      <c r="H43" s="59"/>
      <c r="I43" s="59"/>
      <c r="J43" s="60"/>
      <c r="K43" s="52">
        <f>SUM(K42:P42)</f>
        <v>405</v>
      </c>
      <c r="L43" s="49"/>
      <c r="M43" s="49"/>
      <c r="N43" s="49"/>
      <c r="O43" s="49"/>
      <c r="P43" s="49"/>
      <c r="Q43" s="49"/>
      <c r="R43" s="53"/>
      <c r="S43" s="52">
        <f>SUM(S42:X42)</f>
        <v>405</v>
      </c>
      <c r="T43" s="49"/>
      <c r="U43" s="49"/>
      <c r="V43" s="49"/>
      <c r="W43" s="49"/>
      <c r="X43" s="49"/>
      <c r="Y43" s="49"/>
      <c r="Z43" s="54"/>
      <c r="AA43" s="52">
        <f>SUM(AA42:AF42)</f>
        <v>235</v>
      </c>
      <c r="AB43" s="49"/>
      <c r="AC43" s="49"/>
      <c r="AD43" s="49"/>
      <c r="AE43" s="49"/>
      <c r="AF43" s="49"/>
      <c r="AG43" s="49"/>
      <c r="AH43" s="53"/>
    </row>
    <row r="44" spans="1:36" ht="10.8" thickBot="1">
      <c r="A44" s="24"/>
      <c r="B44" s="34"/>
      <c r="C44" s="25"/>
      <c r="D44" s="11"/>
      <c r="E44" s="49">
        <v>5</v>
      </c>
      <c r="F44" s="49"/>
      <c r="G44" s="49"/>
      <c r="H44" s="49"/>
      <c r="I44" s="49"/>
      <c r="J44" s="54"/>
      <c r="K44" s="55">
        <v>3</v>
      </c>
      <c r="L44" s="56"/>
      <c r="M44" s="56"/>
      <c r="N44" s="56"/>
      <c r="O44" s="56"/>
      <c r="P44" s="56"/>
      <c r="Q44" s="56"/>
      <c r="R44" s="57"/>
      <c r="S44" s="55">
        <v>2</v>
      </c>
      <c r="T44" s="56"/>
      <c r="U44" s="56"/>
      <c r="V44" s="56"/>
      <c r="W44" s="56"/>
      <c r="X44" s="56"/>
      <c r="Y44" s="56"/>
      <c r="Z44" s="58"/>
      <c r="AA44" s="55">
        <v>0</v>
      </c>
      <c r="AB44" s="56"/>
      <c r="AC44" s="56"/>
      <c r="AD44" s="56"/>
      <c r="AE44" s="56"/>
      <c r="AF44" s="56"/>
      <c r="AG44" s="56"/>
      <c r="AH44" s="57"/>
    </row>
    <row r="45" spans="1:36" ht="10.5">
      <c r="A45" s="6" t="s">
        <v>23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8"/>
    </row>
    <row r="46" spans="1:36" ht="10.5">
      <c r="A46" s="26" t="s">
        <v>28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1"/>
    </row>
    <row r="47" spans="1:36" ht="10.5">
      <c r="A47" s="29" t="s">
        <v>29</v>
      </c>
    </row>
  </sheetData>
  <mergeCells count="22">
    <mergeCell ref="K44:R44"/>
    <mergeCell ref="S44:Z44"/>
    <mergeCell ref="AA44:AH44"/>
    <mergeCell ref="C42:C43"/>
    <mergeCell ref="D42:D43"/>
    <mergeCell ref="E43:J43"/>
    <mergeCell ref="K43:R43"/>
    <mergeCell ref="S43:Z43"/>
    <mergeCell ref="A2:AJ2"/>
    <mergeCell ref="A3:AJ3"/>
    <mergeCell ref="B6:B8"/>
    <mergeCell ref="C6:C8"/>
    <mergeCell ref="D6:D8"/>
    <mergeCell ref="E6:J7"/>
    <mergeCell ref="K6:AH6"/>
    <mergeCell ref="K7:R7"/>
    <mergeCell ref="S7:Z7"/>
    <mergeCell ref="AA7:AH7"/>
    <mergeCell ref="A4:BE4"/>
    <mergeCell ref="A6:A8"/>
    <mergeCell ref="AA43:AH43"/>
    <mergeCell ref="E44:J44"/>
  </mergeCells>
  <phoneticPr fontId="21" type="noConversion"/>
  <pageMargins left="0.19645669291338583" right="0.19645669291338583" top="0.59015748031496063" bottom="0.59015748031496063" header="0.51181102362204722" footer="0.51181102362204722"/>
  <pageSetup paperSize="9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B15" sqref="B15"/>
    </sheetView>
  </sheetViews>
  <sheetFormatPr defaultRowHeight="10.199999999999999"/>
  <cols>
    <col min="1" max="1" width="7.6640625" customWidth="1"/>
    <col min="2" max="2" width="91.6640625" customWidth="1"/>
    <col min="3" max="59" width="10.1328125" customWidth="1"/>
  </cols>
  <sheetData>
    <row r="1" spans="1:7" ht="10.5">
      <c r="A1" s="61" t="s">
        <v>68</v>
      </c>
      <c r="B1" s="61"/>
    </row>
    <row r="2" spans="1:7">
      <c r="A2" s="62" t="s">
        <v>69</v>
      </c>
      <c r="B2" t="s">
        <v>86</v>
      </c>
    </row>
    <row r="3" spans="1:7">
      <c r="A3" s="62"/>
      <c r="B3" t="s">
        <v>78</v>
      </c>
    </row>
    <row r="4" spans="1:7" ht="10.5">
      <c r="A4" s="61" t="s">
        <v>70</v>
      </c>
      <c r="B4" s="61"/>
    </row>
    <row r="5" spans="1:7">
      <c r="A5" s="62" t="s">
        <v>71</v>
      </c>
      <c r="B5" s="46" t="s">
        <v>79</v>
      </c>
    </row>
    <row r="6" spans="1:7">
      <c r="A6" s="62"/>
      <c r="B6" s="46" t="s">
        <v>87</v>
      </c>
    </row>
    <row r="7" spans="1:7" ht="10.5">
      <c r="A7" s="61" t="s">
        <v>72</v>
      </c>
      <c r="B7" s="61"/>
      <c r="G7" s="1"/>
    </row>
    <row r="8" spans="1:7">
      <c r="A8" s="62" t="s">
        <v>73</v>
      </c>
      <c r="B8" s="46" t="s">
        <v>80</v>
      </c>
      <c r="D8" s="1"/>
      <c r="G8" s="1"/>
    </row>
    <row r="9" spans="1:7">
      <c r="A9" s="62"/>
      <c r="B9" s="47" t="s">
        <v>81</v>
      </c>
    </row>
    <row r="10" spans="1:7" ht="10.5">
      <c r="A10" s="61" t="s">
        <v>75</v>
      </c>
      <c r="B10" s="61"/>
    </row>
    <row r="11" spans="1:7">
      <c r="A11" s="62" t="s">
        <v>74</v>
      </c>
      <c r="B11" s="46" t="s">
        <v>82</v>
      </c>
    </row>
    <row r="12" spans="1:7">
      <c r="A12" s="62"/>
      <c r="B12" s="46" t="s">
        <v>83</v>
      </c>
    </row>
    <row r="13" spans="1:7" ht="10.5">
      <c r="A13" s="63" t="s">
        <v>76</v>
      </c>
      <c r="B13" s="63"/>
    </row>
    <row r="14" spans="1:7">
      <c r="A14" s="62" t="s">
        <v>77</v>
      </c>
      <c r="B14" t="s">
        <v>84</v>
      </c>
    </row>
    <row r="15" spans="1:7">
      <c r="A15" s="62"/>
      <c r="B15" t="s">
        <v>85</v>
      </c>
    </row>
    <row r="16" spans="1:7" ht="10.5">
      <c r="A16" s="63"/>
      <c r="B16" s="63"/>
    </row>
    <row r="18" spans="1:2" ht="10.5">
      <c r="A18" s="63"/>
      <c r="B18" s="63"/>
    </row>
    <row r="19" spans="1:2">
      <c r="A19" s="64"/>
    </row>
    <row r="20" spans="1:2">
      <c r="A20" s="64"/>
    </row>
  </sheetData>
  <mergeCells count="13">
    <mergeCell ref="A14:A15"/>
    <mergeCell ref="A16:B16"/>
    <mergeCell ref="A18:B18"/>
    <mergeCell ref="A19:A20"/>
    <mergeCell ref="A13:B13"/>
    <mergeCell ref="A1:B1"/>
    <mergeCell ref="A2:A3"/>
    <mergeCell ref="A5:A6"/>
    <mergeCell ref="A8:A9"/>
    <mergeCell ref="A11:A12"/>
    <mergeCell ref="A4:B4"/>
    <mergeCell ref="A7:B7"/>
    <mergeCell ref="A10:B10"/>
  </mergeCells>
  <pageMargins left="0.7" right="0.7" top="1.1437007874015748" bottom="1.1437007874015748" header="0.51181102362204722" footer="0.51181102362204722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8"/>
  <sheetViews>
    <sheetView workbookViewId="0">
      <selection activeCell="B1" sqref="B1:E8"/>
    </sheetView>
  </sheetViews>
  <sheetFormatPr defaultRowHeight="10.199999999999999"/>
  <cols>
    <col min="2" max="2" width="17.796875" customWidth="1"/>
    <col min="3" max="3" width="18.1328125" customWidth="1"/>
    <col min="4" max="4" width="18.6640625" customWidth="1"/>
    <col min="5" max="5" width="72.6640625" bestFit="1" customWidth="1"/>
  </cols>
  <sheetData>
    <row r="1" spans="2:5" ht="15">
      <c r="B1" s="65" t="s">
        <v>67</v>
      </c>
      <c r="C1" s="65"/>
      <c r="D1" s="65"/>
      <c r="E1" s="65"/>
    </row>
    <row r="2" spans="2:5" ht="15">
      <c r="B2" s="36"/>
      <c r="C2" s="36"/>
      <c r="D2" s="36"/>
      <c r="E2" s="36"/>
    </row>
    <row r="3" spans="2:5" ht="30.7" customHeight="1">
      <c r="B3" s="37">
        <v>2023</v>
      </c>
      <c r="C3" s="37">
        <v>2025</v>
      </c>
      <c r="D3" s="37" t="s">
        <v>57</v>
      </c>
      <c r="E3" s="37" t="s">
        <v>58</v>
      </c>
    </row>
    <row r="4" spans="2:5" ht="30.7" customHeight="1">
      <c r="B4" s="38">
        <f>0.78*10^-4</f>
        <v>7.8000000000000012E-5</v>
      </c>
      <c r="C4" s="38">
        <f>0.67*10^-4</f>
        <v>6.7000000000000002E-5</v>
      </c>
      <c r="D4" s="38" t="s">
        <v>55</v>
      </c>
      <c r="E4" s="38" t="s">
        <v>62</v>
      </c>
    </row>
    <row r="5" spans="2:5" ht="30.7" customHeight="1">
      <c r="B5" s="38">
        <v>0.26</v>
      </c>
      <c r="C5" s="38">
        <v>0.21</v>
      </c>
      <c r="D5" s="38" t="s">
        <v>56</v>
      </c>
      <c r="E5" s="38" t="s">
        <v>63</v>
      </c>
    </row>
    <row r="6" spans="2:5" ht="30.7" customHeight="1">
      <c r="B6" s="38">
        <v>184.1</v>
      </c>
      <c r="C6" s="38">
        <v>146.68</v>
      </c>
      <c r="D6" s="38" t="s">
        <v>59</v>
      </c>
      <c r="E6" s="38" t="s">
        <v>64</v>
      </c>
    </row>
    <row r="7" spans="2:5" ht="30.7" customHeight="1">
      <c r="B7" s="38">
        <v>3.8</v>
      </c>
      <c r="C7" s="38">
        <v>4.8</v>
      </c>
      <c r="D7" s="38" t="s">
        <v>60</v>
      </c>
      <c r="E7" s="38" t="s">
        <v>65</v>
      </c>
    </row>
    <row r="8" spans="2:5" ht="30.7" customHeight="1">
      <c r="B8" s="38">
        <v>675</v>
      </c>
      <c r="C8" s="38">
        <v>3</v>
      </c>
      <c r="D8" s="38" t="s">
        <v>61</v>
      </c>
      <c r="E8" s="38" t="s">
        <v>66</v>
      </c>
    </row>
  </sheetData>
  <mergeCells count="1">
    <mergeCell ref="B1:E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</vt:lpstr>
      <vt:lpstr>Przedmioty_do_wyboru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Paweł Ocłoń</cp:lastModifiedBy>
  <cp:revision>57</cp:revision>
  <cp:lastPrinted>2024-04-25T11:37:39Z</cp:lastPrinted>
  <dcterms:created xsi:type="dcterms:W3CDTF">2017-11-02T15:11:33Z</dcterms:created>
  <dcterms:modified xsi:type="dcterms:W3CDTF">2025-01-09T18:54:16Z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